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7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8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9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10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Ex11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12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Ex13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1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15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7.xml" ContentType="application/vnd.openxmlformats-officedocument.drawing+xml"/>
  <Override PartName="/xl/charts/chartEx16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charts/chartEx17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charts/chartEx18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drawings/drawing8.xml" ContentType="application/vnd.openxmlformats-officedocument.drawing+xml"/>
  <Override PartName="/xl/charts/chartEx19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charts/chartEx20.xml" ContentType="application/vnd.ms-office.chartex+xml"/>
  <Override PartName="/xl/charts/style20.xml" ContentType="application/vnd.ms-office.chartstyle+xml"/>
  <Override PartName="/xl/charts/colors20.xml" ContentType="application/vnd.ms-office.chartcolorstyle+xml"/>
  <Override PartName="/xl/charts/chartEx21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charts/chartEx22.xml" ContentType="application/vnd.ms-office.chartex+xml"/>
  <Override PartName="/xl/charts/style22.xml" ContentType="application/vnd.ms-office.chartstyle+xml"/>
  <Override PartName="/xl/charts/colors22.xml" ContentType="application/vnd.ms-office.chartcolorstyle+xml"/>
  <Override PartName="/xl/charts/chartEx23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drawings/drawing9.xml" ContentType="application/vnd.openxmlformats-officedocument.drawing+xml"/>
  <Override PartName="/xl/charts/chartEx24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charts/chartEx25.xml" ContentType="application/vnd.ms-office.chartex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db7f8c93607a596/Business Idea/Startup Fintech Insights/Research/Research Deks 2023/Sector Research/Benchmarking/"/>
    </mc:Choice>
  </mc:AlternateContent>
  <xr:revisionPtr revIDLastSave="0" documentId="8_{D841401A-C130-4E66-A532-1CD944073094}" xr6:coauthVersionLast="47" xr6:coauthVersionMax="47" xr10:uidLastSave="{00000000-0000-0000-0000-000000000000}"/>
  <bookViews>
    <workbookView xWindow="-108" yWindow="-108" windowWidth="23256" windowHeight="12456" firstSheet="6" activeTab="6" xr2:uid="{4FA02B99-BBA1-4343-AA4A-A586233B3778}"/>
  </bookViews>
  <sheets>
    <sheet name="Banks" sheetId="1" r:id="rId1"/>
    <sheet name="Retail products" sheetId="2" r:id="rId2"/>
    <sheet name="Comparison" sheetId="10" r:id="rId3"/>
    <sheet name="UK Banks Products " sheetId="9" r:id="rId4"/>
    <sheet name="French Banks Products" sheetId="3" r:id="rId5"/>
    <sheet name="Spanish Banks Products" sheetId="4" r:id="rId6"/>
    <sheet name="Italian Banks Products " sheetId="5" r:id="rId7"/>
    <sheet name="German Banks Products" sheetId="6" r:id="rId8"/>
    <sheet name="Others EU Banks Products " sheetId="8" r:id="rId9"/>
  </sheets>
  <definedNames>
    <definedName name="_xlnm._FilterDatabase" localSheetId="0" hidden="1">Banks!$C$81:$G$81</definedName>
    <definedName name="_xlnm._FilterDatabase" localSheetId="1" hidden="1">'Retail products'!#REF!</definedName>
    <definedName name="_xlchart.v1.0" hidden="1">'Retail products'!$A$6:$B$66</definedName>
    <definedName name="_xlchart.v1.1" hidden="1">'Retail products'!$C$3</definedName>
    <definedName name="_xlchart.v1.10" hidden="1">'Retail products'!$F$3</definedName>
    <definedName name="_xlchart.v1.11" hidden="1">'Retail products'!$A$6:$B$66</definedName>
    <definedName name="_xlchart.v1.12" hidden="1">'Retail products'!$F$3</definedName>
    <definedName name="_xlchart.v1.13" hidden="1">'Retail products'!$F$6:$F$66</definedName>
    <definedName name="_xlchart.v1.14" hidden="1">'Retail products'!$A$6:$B$66</definedName>
    <definedName name="_xlchart.v1.15" hidden="1">'Retail products'!$G$3</definedName>
    <definedName name="_xlchart.v1.16" hidden="1">'Retail products'!$G$6:$G$66</definedName>
    <definedName name="_xlchart.v1.17" hidden="1">'Retail products'!$A$6:$B$66</definedName>
    <definedName name="_xlchart.v1.18" hidden="1">'Retail products'!$H$3</definedName>
    <definedName name="_xlchart.v1.19" hidden="1">'Retail products'!$H$6:$H$66</definedName>
    <definedName name="_xlchart.v1.2" hidden="1">'Retail products'!$C$6:$C$66</definedName>
    <definedName name="_xlchart.v1.20" hidden="1">'Retail products'!$A$6:$B$66</definedName>
    <definedName name="_xlchart.v1.21" hidden="1">'Retail products'!$I$3</definedName>
    <definedName name="_xlchart.v1.22" hidden="1">'Retail products'!$I$6:$I$66</definedName>
    <definedName name="_xlchart.v1.23" hidden="1">'Retail products'!$A$6:$B$66</definedName>
    <definedName name="_xlchart.v1.24" hidden="1">'Retail products'!$J$3</definedName>
    <definedName name="_xlchart.v1.25" hidden="1">'Retail products'!$J$6:$J$66</definedName>
    <definedName name="_xlchart.v1.26" hidden="1">'Retail products'!$A$6:$B$66</definedName>
    <definedName name="_xlchart.v1.27" hidden="1">'Retail products'!$K$3</definedName>
    <definedName name="_xlchart.v1.28" hidden="1">'Retail products'!$K$6:$K$66</definedName>
    <definedName name="_xlchart.v1.29" hidden="1">'Retail products'!$A$6:$B$66</definedName>
    <definedName name="_xlchart.v1.3" hidden="1">'Retail products'!$A$6:$B$66</definedName>
    <definedName name="_xlchart.v1.30" hidden="1">'Retail products'!$L$3</definedName>
    <definedName name="_xlchart.v1.31" hidden="1">'Retail products'!$L$6:$L$66</definedName>
    <definedName name="_xlchart.v1.32" hidden="1">'Retail products'!$A$6:$B$66</definedName>
    <definedName name="_xlchart.v1.33" hidden="1">'Retail products'!$M$3</definedName>
    <definedName name="_xlchart.v1.34" hidden="1">'Retail products'!$M$6:$M$66</definedName>
    <definedName name="_xlchart.v1.35" hidden="1">'Retail products'!$A$6:$B$66</definedName>
    <definedName name="_xlchart.v1.36" hidden="1">'Retail products'!$N$3</definedName>
    <definedName name="_xlchart.v1.37" hidden="1">'Retail products'!$N$6:$N$66</definedName>
    <definedName name="_xlchart.v1.38" hidden="1">'Retail products'!$A$6:$B$66</definedName>
    <definedName name="_xlchart.v1.39" hidden="1">'Retail products'!$O$3</definedName>
    <definedName name="_xlchart.v1.4" hidden="1">'Retail products'!$D$3:$D$5</definedName>
    <definedName name="_xlchart.v1.40" hidden="1">'Retail products'!$O$6:$O$66</definedName>
    <definedName name="_xlchart.v1.41" hidden="1">'Retail products'!$A$6:$B$66</definedName>
    <definedName name="_xlchart.v1.42" hidden="1">'Retail products'!$P$3</definedName>
    <definedName name="_xlchart.v1.43" hidden="1">'Retail products'!$P$6:$P$66</definedName>
    <definedName name="_xlchart.v1.44" hidden="1">'Retail products'!$A$6:$B$66</definedName>
    <definedName name="_xlchart.v1.45" hidden="1">'Retail products'!$Q$3</definedName>
    <definedName name="_xlchart.v1.46" hidden="1">'Retail products'!$Q$6:$Q$66</definedName>
    <definedName name="_xlchart.v1.47" hidden="1">'Retail products'!$A$6:$B$66</definedName>
    <definedName name="_xlchart.v1.48" hidden="1">'Retail products'!$R$3</definedName>
    <definedName name="_xlchart.v1.49" hidden="1">'Retail products'!$R$6:$R$66</definedName>
    <definedName name="_xlchart.v1.5" hidden="1">'Retail products'!$D$6:$D$66</definedName>
    <definedName name="_xlchart.v1.50" hidden="1">'Retail products'!$A$6:$B$66</definedName>
    <definedName name="_xlchart.v1.51" hidden="1">'Retail products'!$S$3</definedName>
    <definedName name="_xlchart.v1.52" hidden="1">'Retail products'!$S$6:$S$66</definedName>
    <definedName name="_xlchart.v1.53" hidden="1">'Retail products'!$A$6:$B$66</definedName>
    <definedName name="_xlchart.v1.54" hidden="1">'Retail products'!$F$10:$F$49</definedName>
    <definedName name="_xlchart.v1.55" hidden="1">'Retail products'!$F$3</definedName>
    <definedName name="_xlchart.v1.56" hidden="1">'Retail products'!$U$3</definedName>
    <definedName name="_xlchart.v1.57" hidden="1">'Retail products'!$U$6:$U$66</definedName>
    <definedName name="_xlchart.v1.58" hidden="1">'Retail products'!$A$6:$B$66</definedName>
    <definedName name="_xlchart.v1.59" hidden="1">'Retail products'!$V$3</definedName>
    <definedName name="_xlchart.v1.6" hidden="1">'Retail products'!$A$6:$B$66</definedName>
    <definedName name="_xlchart.v1.60" hidden="1">'Retail products'!$V$6:$V$66</definedName>
    <definedName name="_xlchart.v1.61" hidden="1">'Retail products'!$A$6:$B$66</definedName>
    <definedName name="_xlchart.v1.62" hidden="1">'Retail products'!$W$3</definedName>
    <definedName name="_xlchart.v1.63" hidden="1">'Retail products'!$W$6:$W$66</definedName>
    <definedName name="_xlchart.v1.64" hidden="1">'Retail products'!$A$6:$B$66</definedName>
    <definedName name="_xlchart.v1.65" hidden="1">'Retail products'!$F$10:$F$49</definedName>
    <definedName name="_xlchart.v1.66" hidden="1">'Retail products'!$F$3</definedName>
    <definedName name="_xlchart.v1.67" hidden="1">'Retail products'!$X$3</definedName>
    <definedName name="_xlchart.v1.68" hidden="1">'Retail products'!$X$6:$X$66</definedName>
    <definedName name="_xlchart.v1.69" hidden="1">'Retail products'!$A$6:$B$66</definedName>
    <definedName name="_xlchart.v1.7" hidden="1">'Retail products'!$E$3</definedName>
    <definedName name="_xlchart.v1.70" hidden="1">'Retail products'!$Y$3</definedName>
    <definedName name="_xlchart.v1.71" hidden="1">'Retail products'!$Y$6:$Y$66</definedName>
    <definedName name="_xlchart.v1.72" hidden="1">'Retail products'!$A$6:$B$66</definedName>
    <definedName name="_xlchart.v1.73" hidden="1">'Retail products'!$Z$3</definedName>
    <definedName name="_xlchart.v1.74" hidden="1">'Retail products'!$Z$6:$Z$66</definedName>
    <definedName name="_xlchart.v1.75" hidden="1">'Retail products'!$A$6:$B$66</definedName>
    <definedName name="_xlchart.v1.76" hidden="1">'Retail products'!$AA$3</definedName>
    <definedName name="_xlchart.v1.77" hidden="1">'Retail products'!$AA$6:$AA$66</definedName>
    <definedName name="_xlchart.v1.78" hidden="1">'Retail products'!$A$6:$B$66</definedName>
    <definedName name="_xlchart.v1.79" hidden="1">'Retail products'!$AB$3</definedName>
    <definedName name="_xlchart.v1.8" hidden="1">'Retail products'!$E$6:$E$66</definedName>
    <definedName name="_xlchart.v1.80" hidden="1">'Retail products'!$AB$6:$AB$66</definedName>
    <definedName name="_xlchart.v1.9" hidden="1">'Retail products'!$F$10:$F$49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24" i="10" l="1"/>
  <c r="R54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S36" i="10"/>
  <c r="T36" i="10"/>
  <c r="U36" i="10"/>
  <c r="V36" i="10"/>
  <c r="W36" i="10"/>
  <c r="X36" i="10"/>
  <c r="Y36" i="10"/>
  <c r="Z36" i="10"/>
  <c r="AA36" i="10"/>
  <c r="AB36" i="10"/>
  <c r="AC36" i="10"/>
  <c r="R3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V17" i="10"/>
  <c r="W17" i="10"/>
  <c r="X17" i="10"/>
  <c r="Y17" i="10"/>
  <c r="Z17" i="10"/>
  <c r="AA17" i="10"/>
  <c r="AB17" i="10"/>
  <c r="AC17" i="10"/>
  <c r="C17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V60" i="10"/>
  <c r="W60" i="10"/>
  <c r="X60" i="10"/>
  <c r="Y60" i="10"/>
  <c r="Z60" i="10"/>
  <c r="AA60" i="10"/>
  <c r="AB60" i="10"/>
  <c r="AC60" i="10"/>
  <c r="C60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S24" i="10"/>
  <c r="T24" i="10"/>
  <c r="V24" i="10"/>
  <c r="W24" i="10"/>
  <c r="X24" i="10"/>
  <c r="Y24" i="10"/>
  <c r="Z24" i="10"/>
  <c r="AA24" i="10"/>
  <c r="AB24" i="10"/>
  <c r="AC24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V27" i="10"/>
  <c r="W27" i="10"/>
  <c r="X27" i="10"/>
  <c r="Y27" i="10"/>
  <c r="Z27" i="10"/>
  <c r="AA27" i="10"/>
  <c r="AB27" i="10"/>
  <c r="AC27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V30" i="10"/>
  <c r="W30" i="10"/>
  <c r="X30" i="10"/>
  <c r="Y30" i="10"/>
  <c r="Z30" i="10"/>
  <c r="AA30" i="10"/>
  <c r="AB30" i="10"/>
  <c r="AC30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V43" i="10"/>
  <c r="W43" i="10"/>
  <c r="X43" i="10"/>
  <c r="Y43" i="10"/>
  <c r="Z43" i="10"/>
  <c r="AA43" i="10"/>
  <c r="AB43" i="10"/>
  <c r="AC43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V51" i="10"/>
  <c r="W51" i="10"/>
  <c r="X51" i="10"/>
  <c r="Y51" i="10"/>
  <c r="Z51" i="10"/>
  <c r="AA51" i="10"/>
  <c r="AB51" i="10"/>
  <c r="AC51" i="10"/>
  <c r="D51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S54" i="10"/>
  <c r="T54" i="10"/>
  <c r="V54" i="10"/>
  <c r="W54" i="10"/>
  <c r="X54" i="10"/>
  <c r="Y54" i="10"/>
  <c r="Z54" i="10"/>
  <c r="AA54" i="10"/>
  <c r="AB54" i="10"/>
  <c r="AC54" i="10"/>
  <c r="C54" i="10"/>
  <c r="C51" i="10"/>
  <c r="C43" i="10"/>
  <c r="C30" i="10"/>
  <c r="C27" i="10"/>
  <c r="C24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V10" i="10"/>
  <c r="W10" i="10"/>
  <c r="X10" i="10"/>
  <c r="Y10" i="10"/>
  <c r="Z10" i="10"/>
  <c r="AA10" i="10"/>
  <c r="AB10" i="10"/>
  <c r="AC10" i="10"/>
  <c r="C10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V6" i="10"/>
  <c r="W6" i="10"/>
  <c r="X6" i="10"/>
  <c r="Y6" i="10"/>
  <c r="Z6" i="10"/>
  <c r="AA6" i="10"/>
  <c r="AB6" i="10"/>
  <c r="AC6" i="10"/>
  <c r="C6" i="10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C67" i="2"/>
  <c r="R36" i="1"/>
  <c r="Q34" i="1"/>
  <c r="AC78" i="1"/>
  <c r="AC77" i="1"/>
  <c r="N74" i="10" l="1"/>
  <c r="AB74" i="10"/>
  <c r="S74" i="10"/>
  <c r="K74" i="10"/>
  <c r="Y74" i="10"/>
  <c r="R74" i="10"/>
  <c r="Q74" i="10"/>
  <c r="C74" i="10"/>
  <c r="E74" i="10"/>
  <c r="H74" i="10"/>
  <c r="D74" i="10"/>
  <c r="AA74" i="10"/>
  <c r="T74" i="10"/>
  <c r="V74" i="10"/>
  <c r="J74" i="10"/>
  <c r="P74" i="10"/>
  <c r="O74" i="10"/>
  <c r="M74" i="10"/>
  <c r="AC74" i="10"/>
  <c r="L74" i="10"/>
  <c r="Z74" i="10"/>
  <c r="I74" i="10"/>
  <c r="X74" i="10"/>
  <c r="G74" i="10"/>
  <c r="W74" i="10"/>
  <c r="F74" i="10"/>
</calcChain>
</file>

<file path=xl/sharedStrings.xml><?xml version="1.0" encoding="utf-8"?>
<sst xmlns="http://schemas.openxmlformats.org/spreadsheetml/2006/main" count="391" uniqueCount="175">
  <si>
    <t>EUROPEAN LANDSCAPE DATABASE</t>
  </si>
  <si>
    <t>Updated June 2023</t>
  </si>
  <si>
    <t>EU PLAYERS</t>
  </si>
  <si>
    <t>UK</t>
  </si>
  <si>
    <t>France</t>
  </si>
  <si>
    <t>Spain</t>
  </si>
  <si>
    <t>Italy</t>
  </si>
  <si>
    <t>Germany</t>
  </si>
  <si>
    <t>Other</t>
  </si>
  <si>
    <t>DIGITAL BANKS</t>
  </si>
  <si>
    <t>REVOLUT</t>
  </si>
  <si>
    <t>MONZO</t>
  </si>
  <si>
    <t>STARLING</t>
  </si>
  <si>
    <t>WISE</t>
  </si>
  <si>
    <t>CHASE</t>
  </si>
  <si>
    <t>HelloBank!</t>
  </si>
  <si>
    <t>BOURSORAMA</t>
  </si>
  <si>
    <t>LYDIA</t>
  </si>
  <si>
    <t>FORTUNEO</t>
  </si>
  <si>
    <t>MONABANQ</t>
  </si>
  <si>
    <t>BNEXT</t>
  </si>
  <si>
    <t>OPENBANK</t>
  </si>
  <si>
    <t>IMAGINBANK</t>
  </si>
  <si>
    <t>REBELLION PAY</t>
  </si>
  <si>
    <t>FAZIL</t>
  </si>
  <si>
    <t>TINABA</t>
  </si>
  <si>
    <t>BUDDY BANK</t>
  </si>
  <si>
    <t>FINECO BANK</t>
  </si>
  <si>
    <t xml:space="preserve">HYPE </t>
  </si>
  <si>
    <t>N26</t>
  </si>
  <si>
    <t>TOMORROW</t>
  </si>
  <si>
    <t>VIVID MONEY</t>
  </si>
  <si>
    <t>FIDOR (Closed)</t>
  </si>
  <si>
    <t>INSHA</t>
  </si>
  <si>
    <t>BUNQ</t>
  </si>
  <si>
    <t>LUNAR</t>
  </si>
  <si>
    <t>As of december 2021</t>
  </si>
  <si>
    <t>As of february 2022</t>
  </si>
  <si>
    <t>As of March 2022</t>
  </si>
  <si>
    <t>As of december 2022</t>
  </si>
  <si>
    <t>31 DECEMBER 2022</t>
  </si>
  <si>
    <t>Year Founded</t>
  </si>
  <si>
    <t>HQ</t>
  </si>
  <si>
    <t>London, GB</t>
  </si>
  <si>
    <t>Paris, FR</t>
  </si>
  <si>
    <t>Lille, FR</t>
  </si>
  <si>
    <t>Madrid, ES</t>
  </si>
  <si>
    <t>Valencia, ES</t>
  </si>
  <si>
    <t>Bilbao, ES</t>
  </si>
  <si>
    <t>Milan, IT</t>
  </si>
  <si>
    <t>Berlin, DE</t>
  </si>
  <si>
    <t>Hamburg, DE</t>
  </si>
  <si>
    <t>Bonn, DE</t>
  </si>
  <si>
    <t>Amsterdam, NL</t>
  </si>
  <si>
    <t>Aarhus, DK</t>
  </si>
  <si>
    <t>Valuation (billions $)</t>
  </si>
  <si>
    <t>N/A</t>
  </si>
  <si>
    <t>Employees</t>
  </si>
  <si>
    <t>Revenue (millions £/€/DKK)</t>
  </si>
  <si>
    <t>Profitable (M)</t>
  </si>
  <si>
    <t>Nb of clients (millions)</t>
  </si>
  <si>
    <t>-</t>
  </si>
  <si>
    <t xml:space="preserve">Deposit / customer </t>
  </si>
  <si>
    <t>Total deposit (billions)</t>
  </si>
  <si>
    <t>Lending / customer</t>
  </si>
  <si>
    <t>Total lending (millions)</t>
  </si>
  <si>
    <t>Fundings Raised (millions)</t>
  </si>
  <si>
    <t>None</t>
  </si>
  <si>
    <t>Total Fundings Raised (millions)</t>
  </si>
  <si>
    <t>PRODUCTS AND SERVICES</t>
  </si>
  <si>
    <t>Retail Products</t>
  </si>
  <si>
    <t>Mobile App</t>
  </si>
  <si>
    <t>Current Account</t>
  </si>
  <si>
    <t>Joint Account</t>
  </si>
  <si>
    <t>Teen / Kids Account</t>
  </si>
  <si>
    <t>Multi-currency Account</t>
  </si>
  <si>
    <t>Savings Deposits</t>
  </si>
  <si>
    <t>P2P Payments</t>
  </si>
  <si>
    <t>Cross-border Payments</t>
  </si>
  <si>
    <t>Debit Card</t>
  </si>
  <si>
    <t>Credit Card</t>
  </si>
  <si>
    <t>Personal Loans</t>
  </si>
  <si>
    <t>Overdraft</t>
  </si>
  <si>
    <t>Residential Mortgages</t>
  </si>
  <si>
    <t>Stock Trading</t>
  </si>
  <si>
    <t>Cryptocurrencies</t>
  </si>
  <si>
    <t>Commodities</t>
  </si>
  <si>
    <t>Insurance</t>
  </si>
  <si>
    <t>Rewards &amp; Offers</t>
  </si>
  <si>
    <t>Third-party Marketplace</t>
  </si>
  <si>
    <t>Account Aggregation</t>
  </si>
  <si>
    <t>Web App</t>
  </si>
  <si>
    <t>Business Current Account</t>
  </si>
  <si>
    <t>International Payments</t>
  </si>
  <si>
    <t>Debit Cards</t>
  </si>
  <si>
    <t>Credit Cards</t>
  </si>
  <si>
    <t>Business Loans</t>
  </si>
  <si>
    <t>Business Overdraft</t>
  </si>
  <si>
    <t>Business Tools</t>
  </si>
  <si>
    <t>Open API</t>
  </si>
  <si>
    <t>APP SCORE</t>
  </si>
  <si>
    <t>PLAYSTORE</t>
  </si>
  <si>
    <t>APPSTORE</t>
  </si>
  <si>
    <t xml:space="preserve">Source of Information: </t>
  </si>
  <si>
    <t>1.</t>
  </si>
  <si>
    <t>Financial statements</t>
  </si>
  <si>
    <t>2.</t>
  </si>
  <si>
    <t>Dealroom</t>
  </si>
  <si>
    <t>3.</t>
  </si>
  <si>
    <t>Webpage from banks</t>
  </si>
  <si>
    <t>4.</t>
  </si>
  <si>
    <t>Playstore</t>
  </si>
  <si>
    <t>5.</t>
  </si>
  <si>
    <t>Appstore</t>
  </si>
  <si>
    <t>6.</t>
  </si>
  <si>
    <t>Recent news</t>
  </si>
  <si>
    <t>7.</t>
  </si>
  <si>
    <t>Mindresearch</t>
  </si>
  <si>
    <t xml:space="preserve">FIDOR </t>
  </si>
  <si>
    <t xml:space="preserve">Retail Products analyzed </t>
  </si>
  <si>
    <t>Banking</t>
  </si>
  <si>
    <t>Savings</t>
  </si>
  <si>
    <t xml:space="preserve">Savings account </t>
  </si>
  <si>
    <t>Moneypots</t>
  </si>
  <si>
    <t>Group Saving interest</t>
  </si>
  <si>
    <t>Joint accounts</t>
  </si>
  <si>
    <t>Interest saving account</t>
  </si>
  <si>
    <t>Cash Isa</t>
  </si>
  <si>
    <t>Payments</t>
  </si>
  <si>
    <t xml:space="preserve">Split bills </t>
  </si>
  <si>
    <t>Apple Pay</t>
  </si>
  <si>
    <t>Google Pay</t>
  </si>
  <si>
    <t>One Click Checkout</t>
  </si>
  <si>
    <t>App Features</t>
  </si>
  <si>
    <t>Budgeting tool</t>
  </si>
  <si>
    <t>Set limits</t>
  </si>
  <si>
    <t>Loyalty Features</t>
  </si>
  <si>
    <t>Cashback</t>
  </si>
  <si>
    <t>Lending</t>
  </si>
  <si>
    <t>Credit card</t>
  </si>
  <si>
    <t>Overdrafts</t>
  </si>
  <si>
    <t xml:space="preserve">Loans </t>
  </si>
  <si>
    <t>Mortgage</t>
  </si>
  <si>
    <t>BNPL</t>
  </si>
  <si>
    <t>Investment</t>
  </si>
  <si>
    <t>Crypto</t>
  </si>
  <si>
    <t>Stocks</t>
  </si>
  <si>
    <t>funds</t>
  </si>
  <si>
    <t>Comodities</t>
  </si>
  <si>
    <t>Fixed term</t>
  </si>
  <si>
    <t>Instant access</t>
  </si>
  <si>
    <t>Pets</t>
  </si>
  <si>
    <t>Home</t>
  </si>
  <si>
    <t>Phone (stolen or damaged)</t>
  </si>
  <si>
    <t xml:space="preserve">Health </t>
  </si>
  <si>
    <t>Life</t>
  </si>
  <si>
    <t>Car</t>
  </si>
  <si>
    <t>Travel</t>
  </si>
  <si>
    <t>Open Banking</t>
  </si>
  <si>
    <t>Lyfestyle</t>
  </si>
  <si>
    <t>Booking Hotels</t>
  </si>
  <si>
    <t>Donations</t>
  </si>
  <si>
    <t>Gifts</t>
  </si>
  <si>
    <t>Airport Lounges</t>
  </si>
  <si>
    <t>Business</t>
  </si>
  <si>
    <t>FINECO</t>
  </si>
  <si>
    <t>Alipay+</t>
  </si>
  <si>
    <t>Funds</t>
  </si>
  <si>
    <t>Concierge</t>
  </si>
  <si>
    <t>UK Digital Banks -  Product Overview</t>
  </si>
  <si>
    <t>French Digital Banks -  Product Overview</t>
  </si>
  <si>
    <t>Spanish Digital Banks -  Product Overview</t>
  </si>
  <si>
    <t>Italian Digital Banks -  Product Overview</t>
  </si>
  <si>
    <t>German Digital Banks -  Product Overview</t>
  </si>
  <si>
    <t>Other EU Digital Banks -  Product Overview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</si>
</sst>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_-[$£-809]* #,##0.00_-;\-[$£-809]* #,##0.00_-;_-[$£-809]* &quot;-&quot;??_-;_-@_-"/>
    <numFmt numFmtId="166" formatCode="_-[$$-409]* #,##0.00_ ;_-[$$-409]* \-#,##0.00\ ;_-[$$-409]* &quot;-&quot;??_ ;_-@_ "/>
    <numFmt numFmtId="167" formatCode="_-[$$-409]* #,##0.0_ ;_-[$$-409]* \-#,##0.0\ ;_-[$$-409]* &quot;-&quot;??_ ;_-@_ "/>
    <numFmt numFmtId="168" formatCode="_-[$$-409]* #,##0_ ;_-[$$-409]* \-#,##0\ ;_-[$$-409]* &quot;-&quot;??_ ;_-@_ "/>
    <numFmt numFmtId="169" formatCode="_-[$€-2]\ * #,##0.00_-;\-[$€-2]\ * #,##0.00_-;_-[$€-2]\ * &quot;-&quot;??_-;_-@_-"/>
    <numFmt numFmtId="170" formatCode="_-[$€-2]\ * #,##0.0_-;\-[$€-2]\ * #,##0.0_-;_-[$€-2]\ * &quot;-&quot;??_-;_-@_-"/>
    <numFmt numFmtId="171" formatCode="_-[$€-2]\ * #,##0_-;\-[$€-2]\ * #,##0_-;_-[$€-2]\ * &quot;-&quot;??_-;_-@_-"/>
    <numFmt numFmtId="172" formatCode="_-[$£-809]* #,##0.0_-;\-[$£-809]* #,##0.0_-;_-[$£-809]* &quot;-&quot;??_-;_-@_-"/>
    <numFmt numFmtId="173" formatCode="_-[$£-809]* #,##0_-;\-[$£-809]* #,##0_-;_-[$£-809]* &quot;-&quot;??_-;_-@_-"/>
    <numFmt numFmtId="174" formatCode="_-[$$-409]* #,##0_ ;_-[$$-409]* \-#,##0\ ;_-[$$-409]* &quot;-&quot;_ ;_-@_ "/>
    <numFmt numFmtId="175" formatCode="_-[$$-409]* #,##0.0_ ;_-[$$-409]* \-#,##0.0\ ;_-[$$-409]* &quot;-&quot;?_ ;_-@_ "/>
    <numFmt numFmtId="176" formatCode="_-[$€-2]\ * #,##0.000_-;\-[$€-2]\ * #,##0.000_-;_-[$€-2]\ * &quot;-&quot;??_-;_-@_-"/>
    <numFmt numFmtId="177" formatCode="[$DKK]\ #,##0.00"/>
    <numFmt numFmtId="178" formatCode="_-[$$-409]* #,##0.000_ ;_-[$$-409]* \-#,##0.000\ ;_-[$$-409]* &quot;-&quot;???_ ;_-@_ "/>
    <numFmt numFmtId="179" formatCode="_-&quot;€&quot;* #,##0.0_-;\-&quot;€&quot;* #,##0.0_-;_-&quot;€&quot;* &quot;-&quot;??_-;_-@_-"/>
    <numFmt numFmtId="180" formatCode="0.000"/>
    <numFmt numFmtId="181" formatCode="0.0"/>
    <numFmt numFmtId="182" formatCode="[$$-409]#,##0.00"/>
    <numFmt numFmtId="183" formatCode="[$$-409]#,##0"/>
    <numFmt numFmtId="184" formatCode="_-[$$-240A]\ * #,##0.00_-;\-[$$-240A]\ * #,##0.00_-;_-[$$-240A]\ * &quot;-&quot;??_-;_-@_-"/>
    <numFmt numFmtId="185" formatCode="_-[$$-409]* #,##0.000_ ;_-[$$-409]* \-#,##0.000\ ;_-[$$-409]* &quot;-&quot;??_ ;_-@_ "/>
    <numFmt numFmtId="186" formatCode="_-&quot;€&quot;* #,##0_-;\-&quot;€&quot;* #,##0_-;_-&quot;€&quot;* &quot;-&quot;??_-;_-@_-"/>
  </numFmts>
  <fonts count="1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rgb="FF000000"/>
      <name val="Helvetica Neue"/>
      <family val="2"/>
    </font>
    <font>
      <sz val="10"/>
      <color rgb="FF2B2D3A"/>
      <name val="Helvetica Neue"/>
      <family val="2"/>
    </font>
    <font>
      <sz val="10"/>
      <color rgb="FF000000"/>
      <name val="Helvetica Neue"/>
      <family val="2"/>
    </font>
    <font>
      <sz val="12"/>
      <color rgb="FF000000"/>
      <name val="Calibri"/>
      <family val="2"/>
    </font>
    <font>
      <sz val="12"/>
      <color rgb="FF2B2D3A"/>
      <name val="Helvetica Neue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DBDB"/>
        <bgColor rgb="FFDBDBDB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F7F7F8"/>
        <bgColor indexed="64"/>
      </patternFill>
    </fill>
    <fill>
      <patternFill patternType="solid">
        <fgColor theme="0" tint="-0.14999847407452621"/>
        <bgColor rgb="FFDBDBDB"/>
      </patternFill>
    </fill>
    <fill>
      <patternFill patternType="solid">
        <fgColor theme="0" tint="-0.24994659260841701"/>
        <bgColor rgb="FFDBDBDB"/>
      </patternFill>
    </fill>
    <fill>
      <patternFill patternType="solid">
        <fgColor theme="0" tint="-0.24994659260841701"/>
        <bgColor indexed="65"/>
      </patternFill>
    </fill>
    <fill>
      <patternFill patternType="solid">
        <fgColor theme="0" tint="-0.24994659260841701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slantDashDot">
        <color auto="1"/>
      </right>
      <top style="slantDashDot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slantDashDot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slantDashDot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slantDashDot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slantDashDot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slantDashDot">
        <color auto="1"/>
      </bottom>
      <diagonal/>
    </border>
    <border>
      <left style="medium">
        <color auto="1"/>
      </left>
      <right style="dashed">
        <color auto="1"/>
      </right>
      <top style="slantDashDot">
        <color auto="1"/>
      </top>
      <bottom/>
      <diagonal/>
    </border>
    <border>
      <left style="dashed">
        <color auto="1"/>
      </left>
      <right style="dashed">
        <color auto="1"/>
      </right>
      <top style="slantDashDot">
        <color auto="1"/>
      </top>
      <bottom/>
      <diagonal/>
    </border>
    <border>
      <left style="dashed">
        <color auto="1"/>
      </left>
      <right style="medium">
        <color auto="1"/>
      </right>
      <top style="slantDashDot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1"/>
      </left>
      <right style="dashed">
        <color theme="1"/>
      </right>
      <top style="dashed">
        <color theme="1"/>
      </top>
      <bottom style="slantDashDot">
        <color theme="1"/>
      </bottom>
      <diagonal/>
    </border>
    <border>
      <left style="medium">
        <color auto="1"/>
      </left>
      <right/>
      <top style="dashed">
        <color auto="1"/>
      </top>
      <bottom style="slantDashDot">
        <color auto="1"/>
      </bottom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theme="1"/>
      </left>
      <right style="dashed">
        <color theme="1"/>
      </right>
      <top style="dashed">
        <color theme="1"/>
      </top>
      <bottom style="dashed">
        <color theme="1"/>
      </bottom>
      <diagonal/>
    </border>
    <border>
      <left style="thin">
        <color auto="1"/>
      </left>
      <right style="slantDashDot">
        <color auto="1"/>
      </right>
      <top style="thin">
        <color rgb="FFA5A5A5"/>
      </top>
      <bottom style="thin">
        <color rgb="FFA5A5A5"/>
      </bottom>
      <diagonal/>
    </border>
    <border>
      <left style="thin">
        <color auto="1"/>
      </left>
      <right style="slantDashDot">
        <color auto="1"/>
      </right>
      <top style="thin">
        <color rgb="FFA5A5A5"/>
      </top>
      <bottom style="thin">
        <color auto="1"/>
      </bottom>
      <diagonal/>
    </border>
    <border>
      <left style="thin">
        <color auto="1"/>
      </left>
      <right style="slantDashDot">
        <color auto="1"/>
      </right>
      <top/>
      <bottom style="thin">
        <color rgb="FFA5A5A5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slantDashDot">
        <color auto="1"/>
      </right>
      <top style="thin">
        <color auto="1"/>
      </top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3F3F3F"/>
      </right>
      <top style="thin">
        <color rgb="FFA5A5A5"/>
      </top>
      <bottom style="thin">
        <color rgb="FFA5A5A5"/>
      </bottom>
      <diagonal/>
    </border>
    <border>
      <left/>
      <right style="medium">
        <color auto="1"/>
      </right>
      <top style="dashed">
        <color auto="1"/>
      </top>
      <bottom/>
      <diagonal/>
    </border>
    <border>
      <left style="medium">
        <color auto="1"/>
      </left>
      <right/>
      <top/>
      <bottom style="dashed">
        <color auto="1"/>
      </bottom>
      <diagonal/>
    </border>
    <border>
      <left style="dashed">
        <color theme="1"/>
      </left>
      <right style="dashed">
        <color theme="1"/>
      </right>
      <top/>
      <bottom style="dashed">
        <color theme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medium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auto="1"/>
      </right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dashed">
        <color theme="1"/>
      </left>
      <right/>
      <top style="dashed">
        <color theme="1"/>
      </top>
      <bottom style="dashed">
        <color theme="1"/>
      </bottom>
      <diagonal/>
    </border>
    <border>
      <left style="dashed">
        <color theme="1"/>
      </left>
      <right/>
      <top style="dashed">
        <color theme="1"/>
      </top>
      <bottom style="slantDashDot">
        <color theme="1"/>
      </bottom>
      <diagonal/>
    </border>
    <border>
      <left style="dashed">
        <color theme="1"/>
      </left>
      <right style="medium">
        <color auto="1"/>
      </right>
      <top style="dashed">
        <color theme="1"/>
      </top>
      <bottom style="dashed">
        <color theme="1"/>
      </bottom>
      <diagonal/>
    </border>
    <border>
      <left style="dashed">
        <color theme="1"/>
      </left>
      <right style="medium">
        <color auto="1"/>
      </right>
      <top style="dashed">
        <color theme="1"/>
      </top>
      <bottom style="slantDashDot">
        <color theme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slantDashDot">
        <color auto="1"/>
      </right>
      <top/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slantDashDot">
        <color auto="1"/>
      </left>
      <right/>
      <top style="slantDashDot">
        <color auto="1"/>
      </top>
      <bottom style="thin">
        <color auto="1"/>
      </bottom>
      <diagonal/>
    </border>
    <border>
      <left/>
      <right style="medium">
        <color auto="1"/>
      </right>
      <top style="slantDashDot">
        <color auto="1"/>
      </top>
      <bottom style="thin">
        <color auto="1"/>
      </bottom>
      <diagonal/>
    </border>
    <border>
      <left style="slantDashDot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A5A5A5"/>
      </left>
      <right/>
      <top style="thin">
        <color auto="1"/>
      </top>
      <bottom style="thin">
        <color rgb="FFA5A5A5"/>
      </bottom>
      <diagonal/>
    </border>
    <border>
      <left/>
      <right style="medium">
        <color auto="1"/>
      </right>
      <top style="thin">
        <color auto="1"/>
      </top>
      <bottom style="thin">
        <color rgb="FFA5A5A5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 style="thin">
        <color rgb="FF3F3F3F"/>
      </right>
      <top style="thin">
        <color rgb="FFA5A5A5"/>
      </top>
      <bottom style="thin">
        <color rgb="FFA5A5A5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/>
      <bottom style="slantDashDot">
        <color auto="1"/>
      </bottom>
      <diagonal/>
    </border>
    <border>
      <left/>
      <right/>
      <top style="slantDashDot">
        <color auto="1"/>
      </top>
      <bottom style="slantDashDot">
        <color auto="1"/>
      </bottom>
      <diagonal/>
    </border>
    <border>
      <left/>
      <right/>
      <top style="thin">
        <color rgb="FFA5A5A5"/>
      </top>
      <bottom/>
      <diagonal/>
    </border>
    <border>
      <left/>
      <right style="medium">
        <color auto="1"/>
      </right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/>
      <bottom style="thin">
        <color rgb="FFA5A5A5"/>
      </bottom>
      <diagonal/>
    </border>
    <border>
      <left/>
      <right/>
      <top/>
      <bottom style="thin">
        <color rgb="FFA5A5A5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 style="slantDashDot">
        <color auto="1"/>
      </bottom>
      <diagonal/>
    </border>
    <border>
      <left style="medium">
        <color auto="1"/>
      </left>
      <right/>
      <top style="slantDashDot">
        <color auto="1"/>
      </top>
      <bottom style="dashed">
        <color auto="1"/>
      </bottom>
      <diagonal/>
    </border>
    <border>
      <left/>
      <right/>
      <top style="slantDashDot">
        <color auto="1"/>
      </top>
      <bottom style="dashed">
        <color auto="1"/>
      </bottom>
      <diagonal/>
    </border>
    <border>
      <left/>
      <right style="medium">
        <color auto="1"/>
      </right>
      <top style="slantDashDot">
        <color auto="1"/>
      </top>
      <bottom style="dashed">
        <color auto="1"/>
      </bottom>
      <diagonal/>
    </border>
  </borders>
  <cellStyleXfs count="32">
    <xf numFmtId="0" fontId="0" fillId="0" borderId="0"/>
    <xf numFmtId="164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1" fillId="0" borderId="0"/>
    <xf numFmtId="0" fontId="1" fillId="0" borderId="0"/>
    <xf numFmtId="0" fontId="13" fillId="0" borderId="0" applyNumberFormat="0" applyFill="0" applyBorder="0" applyAlignment="0" applyProtection="0"/>
  </cellStyleXfs>
  <cellXfs count="453">
    <xf numFmtId="0" fontId="0" fillId="0" borderId="0" xfId="0"/>
    <xf numFmtId="0" fontId="0" fillId="0" borderId="3" xfId="0" applyBorder="1"/>
    <xf numFmtId="0" fontId="0" fillId="0" borderId="6" xfId="0" applyBorder="1"/>
    <xf numFmtId="0" fontId="3" fillId="7" borderId="7" xfId="7" applyBorder="1"/>
    <xf numFmtId="0" fontId="3" fillId="7" borderId="8" xfId="7" applyBorder="1"/>
    <xf numFmtId="0" fontId="3" fillId="7" borderId="9" xfId="7" applyBorder="1"/>
    <xf numFmtId="0" fontId="3" fillId="11" borderId="7" xfId="11" applyBorder="1"/>
    <xf numFmtId="0" fontId="3" fillId="11" borderId="8" xfId="11" applyBorder="1"/>
    <xf numFmtId="0" fontId="3" fillId="11" borderId="9" xfId="11" applyBorder="1"/>
    <xf numFmtId="0" fontId="3" fillId="4" borderId="7" xfId="4" applyBorder="1"/>
    <xf numFmtId="0" fontId="3" fillId="4" borderId="8" xfId="4" applyBorder="1"/>
    <xf numFmtId="0" fontId="3" fillId="4" borderId="9" xfId="4" applyBorder="1"/>
    <xf numFmtId="0" fontId="3" fillId="9" borderId="7" xfId="9" applyBorder="1"/>
    <xf numFmtId="0" fontId="3" fillId="9" borderId="8" xfId="9" applyBorder="1"/>
    <xf numFmtId="0" fontId="3" fillId="9" borderId="9" xfId="9" applyBorder="1"/>
    <xf numFmtId="0" fontId="3" fillId="2" borderId="7" xfId="2" applyBorder="1"/>
    <xf numFmtId="0" fontId="3" fillId="2" borderId="8" xfId="2" applyBorder="1"/>
    <xf numFmtId="0" fontId="3" fillId="2" borderId="9" xfId="2" applyBorder="1"/>
    <xf numFmtId="0" fontId="3" fillId="2" borderId="7" xfId="2" applyBorder="1" applyAlignment="1">
      <alignment horizontal="left" vertical="top" wrapText="1" readingOrder="1"/>
    </xf>
    <xf numFmtId="0" fontId="3" fillId="2" borderId="7" xfId="2" applyBorder="1" applyAlignment="1">
      <alignment horizontal="center" vertical="top" wrapText="1" readingOrder="1"/>
    </xf>
    <xf numFmtId="0" fontId="3" fillId="2" borderId="7" xfId="2" applyBorder="1" applyAlignment="1">
      <alignment horizontal="right" readingOrder="1"/>
    </xf>
    <xf numFmtId="0" fontId="3" fillId="2" borderId="8" xfId="2" applyBorder="1" applyAlignment="1">
      <alignment horizontal="center" vertical="top" wrapText="1" readingOrder="1"/>
    </xf>
    <xf numFmtId="0" fontId="3" fillId="2" borderId="9" xfId="2" applyBorder="1" applyAlignment="1">
      <alignment horizontal="center" vertical="top"/>
    </xf>
    <xf numFmtId="0" fontId="3" fillId="9" borderId="7" xfId="9" applyBorder="1" applyAlignment="1">
      <alignment horizontal="center" vertical="top" wrapText="1" readingOrder="1"/>
    </xf>
    <xf numFmtId="0" fontId="3" fillId="9" borderId="8" xfId="9" applyBorder="1" applyAlignment="1">
      <alignment horizontal="center" vertical="top"/>
    </xf>
    <xf numFmtId="0" fontId="3" fillId="4" borderId="7" xfId="4" applyBorder="1" applyAlignment="1">
      <alignment horizontal="center" vertical="top" wrapText="1" readingOrder="1"/>
    </xf>
    <xf numFmtId="0" fontId="3" fillId="7" borderId="7" xfId="7" applyBorder="1" applyAlignment="1">
      <alignment horizontal="center" vertical="top" wrapText="1" readingOrder="1"/>
    </xf>
    <xf numFmtId="0" fontId="6" fillId="0" borderId="6" xfId="0" applyFont="1" applyBorder="1" applyAlignment="1">
      <alignment horizontal="center" vertical="top" wrapText="1" readingOrder="1"/>
    </xf>
    <xf numFmtId="0" fontId="6" fillId="0" borderId="3" xfId="0" applyFont="1" applyBorder="1" applyAlignment="1">
      <alignment horizontal="center" vertical="top" wrapText="1" readingOrder="1"/>
    </xf>
    <xf numFmtId="0" fontId="3" fillId="9" borderId="9" xfId="9" applyBorder="1" applyAlignment="1">
      <alignment horizontal="center" vertical="top"/>
    </xf>
    <xf numFmtId="0" fontId="3" fillId="4" borderId="8" xfId="4" applyBorder="1" applyAlignment="1">
      <alignment horizontal="center" vertical="top"/>
    </xf>
    <xf numFmtId="0" fontId="3" fillId="4" borderId="9" xfId="4" applyBorder="1" applyAlignment="1">
      <alignment horizontal="center" vertical="top"/>
    </xf>
    <xf numFmtId="0" fontId="3" fillId="11" borderId="7" xfId="11" applyBorder="1" applyAlignment="1">
      <alignment horizontal="center" vertical="top"/>
    </xf>
    <xf numFmtId="0" fontId="3" fillId="11" borderId="8" xfId="11" applyBorder="1" applyAlignment="1">
      <alignment horizontal="center" vertical="top"/>
    </xf>
    <xf numFmtId="0" fontId="3" fillId="11" borderId="9" xfId="11" applyBorder="1" applyAlignment="1">
      <alignment horizontal="center" vertical="top"/>
    </xf>
    <xf numFmtId="0" fontId="3" fillId="7" borderId="8" xfId="7" applyBorder="1" applyAlignment="1">
      <alignment horizontal="center" vertical="top"/>
    </xf>
    <xf numFmtId="0" fontId="3" fillId="7" borderId="9" xfId="7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4" fillId="6" borderId="0" xfId="6"/>
    <xf numFmtId="0" fontId="3" fillId="2" borderId="22" xfId="2" applyBorder="1"/>
    <xf numFmtId="165" fontId="3" fillId="2" borderId="7" xfId="2" applyNumberFormat="1" applyBorder="1"/>
    <xf numFmtId="165" fontId="3" fillId="2" borderId="8" xfId="2" applyNumberFormat="1" applyBorder="1"/>
    <xf numFmtId="0" fontId="0" fillId="0" borderId="0" xfId="0" applyAlignment="1">
      <alignment horizontal="center"/>
    </xf>
    <xf numFmtId="0" fontId="0" fillId="0" borderId="28" xfId="0" applyBorder="1" applyAlignment="1">
      <alignment horizontal="center"/>
    </xf>
    <xf numFmtId="0" fontId="5" fillId="13" borderId="4" xfId="0" applyFont="1" applyFill="1" applyBorder="1" applyAlignment="1">
      <alignment horizontal="left" vertical="top" wrapText="1" readingOrder="1"/>
    </xf>
    <xf numFmtId="0" fontId="5" fillId="13" borderId="29" xfId="0" applyFont="1" applyFill="1" applyBorder="1" applyAlignment="1">
      <alignment horizontal="left" vertical="top" wrapText="1" readingOrder="1"/>
    </xf>
    <xf numFmtId="0" fontId="0" fillId="0" borderId="30" xfId="0" applyBorder="1"/>
    <xf numFmtId="49" fontId="5" fillId="13" borderId="31" xfId="0" applyNumberFormat="1" applyFont="1" applyFill="1" applyBorder="1" applyAlignment="1">
      <alignment horizontal="left" vertical="top" wrapText="1" readingOrder="1"/>
    </xf>
    <xf numFmtId="0" fontId="5" fillId="13" borderId="32" xfId="0" applyFont="1" applyFill="1" applyBorder="1" applyAlignment="1">
      <alignment horizontal="left" vertical="top" wrapText="1" readingOrder="1"/>
    </xf>
    <xf numFmtId="49" fontId="5" fillId="13" borderId="32" xfId="0" applyNumberFormat="1" applyFont="1" applyFill="1" applyBorder="1" applyAlignment="1">
      <alignment horizontal="left" vertical="top" wrapText="1" readingOrder="1"/>
    </xf>
    <xf numFmtId="0" fontId="3" fillId="2" borderId="33" xfId="2" applyBorder="1"/>
    <xf numFmtId="0" fontId="3" fillId="2" borderId="8" xfId="2" applyBorder="1" applyAlignment="1">
      <alignment horizontal="center" vertical="center" wrapText="1" readingOrder="1"/>
    </xf>
    <xf numFmtId="0" fontId="3" fillId="2" borderId="9" xfId="2" applyBorder="1" applyAlignment="1">
      <alignment horizontal="center" vertical="center" wrapText="1" readingOrder="1"/>
    </xf>
    <xf numFmtId="0" fontId="3" fillId="9" borderId="36" xfId="9" applyBorder="1"/>
    <xf numFmtId="0" fontId="3" fillId="9" borderId="23" xfId="9" applyBorder="1"/>
    <xf numFmtId="0" fontId="3" fillId="9" borderId="37" xfId="9" applyBorder="1"/>
    <xf numFmtId="0" fontId="3" fillId="4" borderId="36" xfId="4" applyBorder="1"/>
    <xf numFmtId="0" fontId="3" fillId="4" borderId="23" xfId="4" applyBorder="1"/>
    <xf numFmtId="0" fontId="3" fillId="4" borderId="37" xfId="4" applyBorder="1"/>
    <xf numFmtId="0" fontId="3" fillId="11" borderId="36" xfId="11" applyBorder="1"/>
    <xf numFmtId="0" fontId="3" fillId="11" borderId="23" xfId="11" applyBorder="1"/>
    <xf numFmtId="0" fontId="3" fillId="11" borderId="37" xfId="11" applyBorder="1"/>
    <xf numFmtId="0" fontId="3" fillId="7" borderId="36" xfId="7" applyBorder="1"/>
    <xf numFmtId="0" fontId="3" fillId="7" borderId="23" xfId="7" applyBorder="1"/>
    <xf numFmtId="0" fontId="3" fillId="7" borderId="37" xfId="7" applyBorder="1"/>
    <xf numFmtId="0" fontId="0" fillId="0" borderId="41" xfId="0" applyBorder="1"/>
    <xf numFmtId="0" fontId="3" fillId="2" borderId="7" xfId="2" applyBorder="1" applyAlignment="1">
      <alignment horizontal="center" vertical="center" wrapText="1" readingOrder="1"/>
    </xf>
    <xf numFmtId="0" fontId="3" fillId="9" borderId="7" xfId="9" applyBorder="1" applyAlignment="1">
      <alignment horizontal="center" vertical="center" wrapText="1" readingOrder="1"/>
    </xf>
    <xf numFmtId="0" fontId="3" fillId="9" borderId="8" xfId="9" applyBorder="1" applyAlignment="1">
      <alignment horizontal="center" vertical="center" wrapText="1" readingOrder="1"/>
    </xf>
    <xf numFmtId="0" fontId="3" fillId="9" borderId="9" xfId="9" applyBorder="1" applyAlignment="1">
      <alignment horizontal="center" vertical="center" wrapText="1" readingOrder="1"/>
    </xf>
    <xf numFmtId="0" fontId="3" fillId="4" borderId="7" xfId="4" applyBorder="1" applyAlignment="1">
      <alignment horizontal="center" vertical="center" wrapText="1" readingOrder="1"/>
    </xf>
    <xf numFmtId="0" fontId="3" fillId="4" borderId="8" xfId="4" applyBorder="1" applyAlignment="1">
      <alignment horizontal="center" vertical="center" wrapText="1" readingOrder="1"/>
    </xf>
    <xf numFmtId="0" fontId="3" fillId="4" borderId="9" xfId="4" applyBorder="1" applyAlignment="1">
      <alignment horizontal="center" vertical="center" wrapText="1" readingOrder="1"/>
    </xf>
    <xf numFmtId="0" fontId="9" fillId="0" borderId="26" xfId="0" applyFont="1" applyBorder="1" applyAlignment="1">
      <alignment horizontal="center" vertical="top" wrapText="1" readingOrder="1"/>
    </xf>
    <xf numFmtId="0" fontId="9" fillId="0" borderId="51" xfId="0" applyFont="1" applyBorder="1" applyAlignment="1">
      <alignment horizontal="center" vertical="top" wrapText="1" readingOrder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2" xfId="0" applyBorder="1" applyAlignment="1">
      <alignment horizontal="center"/>
    </xf>
    <xf numFmtId="0" fontId="9" fillId="0" borderId="27" xfId="0" applyFont="1" applyBorder="1" applyAlignment="1">
      <alignment horizontal="center" vertical="top" wrapText="1" readingOrder="1"/>
    </xf>
    <xf numFmtId="0" fontId="0" fillId="0" borderId="6" xfId="0" applyBorder="1" applyAlignment="1">
      <alignment horizontal="center"/>
    </xf>
    <xf numFmtId="0" fontId="9" fillId="0" borderId="25" xfId="0" applyFont="1" applyBorder="1" applyAlignment="1">
      <alignment horizontal="center" vertical="top" wrapText="1" readingOrder="1"/>
    </xf>
    <xf numFmtId="0" fontId="0" fillId="0" borderId="41" xfId="0" applyBorder="1" applyAlignment="1">
      <alignment horizontal="center"/>
    </xf>
    <xf numFmtId="0" fontId="8" fillId="15" borderId="7" xfId="0" applyFont="1" applyFill="1" applyBorder="1" applyAlignment="1">
      <alignment horizontal="center" vertical="center" wrapText="1" readingOrder="1"/>
    </xf>
    <xf numFmtId="0" fontId="8" fillId="15" borderId="9" xfId="0" applyFont="1" applyFill="1" applyBorder="1" applyAlignment="1">
      <alignment horizontal="center" vertical="center" wrapText="1" readingOrder="1"/>
    </xf>
    <xf numFmtId="0" fontId="8" fillId="15" borderId="10" xfId="0" applyFont="1" applyFill="1" applyBorder="1" applyAlignment="1">
      <alignment horizontal="center" vertical="center" wrapText="1" readingOrder="1"/>
    </xf>
    <xf numFmtId="0" fontId="8" fillId="15" borderId="12" xfId="0" applyFont="1" applyFill="1" applyBorder="1" applyAlignment="1">
      <alignment horizontal="center" vertical="center" wrapText="1" readingOrder="1"/>
    </xf>
    <xf numFmtId="0" fontId="3" fillId="7" borderId="7" xfId="7" applyBorder="1" applyAlignment="1">
      <alignment horizontal="center" vertical="center" wrapText="1" readingOrder="1"/>
    </xf>
    <xf numFmtId="0" fontId="3" fillId="7" borderId="8" xfId="7" applyBorder="1" applyAlignment="1">
      <alignment horizontal="center" vertical="center" wrapText="1" readingOrder="1"/>
    </xf>
    <xf numFmtId="0" fontId="3" fillId="7" borderId="9" xfId="7" applyBorder="1" applyAlignment="1">
      <alignment horizontal="center" vertical="center" wrapText="1" readingOrder="1"/>
    </xf>
    <xf numFmtId="0" fontId="3" fillId="7" borderId="7" xfId="7" applyBorder="1" applyAlignment="1">
      <alignment horizontal="center"/>
    </xf>
    <xf numFmtId="0" fontId="3" fillId="7" borderId="8" xfId="7" applyBorder="1" applyAlignment="1">
      <alignment horizontal="center"/>
    </xf>
    <xf numFmtId="0" fontId="3" fillId="7" borderId="9" xfId="7" applyBorder="1" applyAlignment="1">
      <alignment horizontal="center"/>
    </xf>
    <xf numFmtId="0" fontId="3" fillId="7" borderId="40" xfId="7" applyBorder="1" applyAlignment="1">
      <alignment horizontal="center"/>
    </xf>
    <xf numFmtId="0" fontId="3" fillId="7" borderId="38" xfId="7" applyBorder="1" applyAlignment="1">
      <alignment horizontal="center"/>
    </xf>
    <xf numFmtId="0" fontId="3" fillId="7" borderId="39" xfId="7" applyBorder="1" applyAlignment="1">
      <alignment horizontal="center"/>
    </xf>
    <xf numFmtId="0" fontId="3" fillId="7" borderId="19" xfId="7" applyBorder="1" applyAlignment="1">
      <alignment horizontal="center"/>
    </xf>
    <xf numFmtId="0" fontId="3" fillId="7" borderId="36" xfId="7" applyBorder="1" applyAlignment="1">
      <alignment horizontal="center"/>
    </xf>
    <xf numFmtId="0" fontId="3" fillId="7" borderId="23" xfId="7" applyBorder="1" applyAlignment="1">
      <alignment horizontal="center"/>
    </xf>
    <xf numFmtId="0" fontId="3" fillId="7" borderId="37" xfId="7" applyBorder="1" applyAlignment="1">
      <alignment horizontal="center"/>
    </xf>
    <xf numFmtId="0" fontId="3" fillId="7" borderId="10" xfId="7" applyBorder="1" applyAlignment="1">
      <alignment horizontal="center" vertical="center" wrapText="1" readingOrder="1"/>
    </xf>
    <xf numFmtId="0" fontId="3" fillId="7" borderId="11" xfId="7" applyBorder="1" applyAlignment="1">
      <alignment horizontal="center" vertical="center" wrapText="1" readingOrder="1"/>
    </xf>
    <xf numFmtId="0" fontId="3" fillId="7" borderId="12" xfId="7" applyBorder="1" applyAlignment="1">
      <alignment horizontal="center" vertical="center" wrapText="1" readingOrder="1"/>
    </xf>
    <xf numFmtId="0" fontId="3" fillId="4" borderId="7" xfId="4" applyBorder="1" applyAlignment="1">
      <alignment horizontal="center"/>
    </xf>
    <xf numFmtId="0" fontId="3" fillId="4" borderId="8" xfId="4" applyBorder="1" applyAlignment="1">
      <alignment horizontal="center"/>
    </xf>
    <xf numFmtId="0" fontId="3" fillId="11" borderId="7" xfId="11" applyBorder="1" applyAlignment="1">
      <alignment horizontal="center" vertical="center" wrapText="1" readingOrder="1"/>
    </xf>
    <xf numFmtId="0" fontId="3" fillId="11" borderId="8" xfId="11" applyBorder="1" applyAlignment="1">
      <alignment horizontal="center" vertical="center" wrapText="1" readingOrder="1"/>
    </xf>
    <xf numFmtId="0" fontId="3" fillId="11" borderId="9" xfId="11" applyBorder="1" applyAlignment="1">
      <alignment horizontal="center" vertical="center" wrapText="1" readingOrder="1"/>
    </xf>
    <xf numFmtId="0" fontId="3" fillId="2" borderId="7" xfId="2" applyNumberFormat="1" applyBorder="1" applyAlignment="1">
      <alignment horizontal="center" vertical="center" wrapText="1" readingOrder="1"/>
    </xf>
    <xf numFmtId="0" fontId="3" fillId="2" borderId="8" xfId="2" applyNumberFormat="1" applyBorder="1" applyAlignment="1">
      <alignment horizontal="center" vertical="center" wrapText="1" readingOrder="1"/>
    </xf>
    <xf numFmtId="0" fontId="3" fillId="4" borderId="8" xfId="4" applyBorder="1" applyAlignment="1">
      <alignment horizontal="center" vertical="center"/>
    </xf>
    <xf numFmtId="0" fontId="3" fillId="2" borderId="18" xfId="2" applyNumberFormat="1" applyBorder="1" applyAlignment="1">
      <alignment horizontal="center" vertical="center" wrapText="1" readingOrder="1"/>
    </xf>
    <xf numFmtId="0" fontId="3" fillId="2" borderId="24" xfId="2" applyNumberFormat="1" applyBorder="1" applyAlignment="1">
      <alignment horizontal="center" vertical="center" wrapText="1" readingOrder="1"/>
    </xf>
    <xf numFmtId="0" fontId="3" fillId="2" borderId="46" xfId="2" applyNumberFormat="1" applyBorder="1" applyAlignment="1">
      <alignment horizontal="center" vertical="center" wrapText="1" readingOrder="1"/>
    </xf>
    <xf numFmtId="0" fontId="0" fillId="2" borderId="18" xfId="2" applyNumberFormat="1" applyFont="1" applyBorder="1" applyAlignment="1">
      <alignment horizontal="center" vertical="center" wrapText="1" readingOrder="1"/>
    </xf>
    <xf numFmtId="0" fontId="3" fillId="2" borderId="21" xfId="2" applyNumberFormat="1" applyBorder="1" applyAlignment="1">
      <alignment horizontal="center" vertical="center" wrapText="1" readingOrder="1"/>
    </xf>
    <xf numFmtId="0" fontId="3" fillId="2" borderId="47" xfId="2" applyNumberFormat="1" applyBorder="1" applyAlignment="1">
      <alignment horizontal="center" vertical="center" wrapText="1" readingOrder="1"/>
    </xf>
    <xf numFmtId="1" fontId="3" fillId="2" borderId="7" xfId="2" applyNumberFormat="1" applyBorder="1" applyAlignment="1">
      <alignment horizontal="center" vertical="center" wrapText="1" readingOrder="1"/>
    </xf>
    <xf numFmtId="1" fontId="3" fillId="2" borderId="8" xfId="2" applyNumberFormat="1" applyBorder="1" applyAlignment="1">
      <alignment horizontal="center" vertical="center" wrapText="1" readingOrder="1"/>
    </xf>
    <xf numFmtId="1" fontId="3" fillId="2" borderId="9" xfId="2" applyNumberFormat="1" applyBorder="1" applyAlignment="1">
      <alignment horizontal="center" vertical="center" wrapText="1" readingOrder="1"/>
    </xf>
    <xf numFmtId="1" fontId="3" fillId="9" borderId="7" xfId="9" applyNumberFormat="1" applyBorder="1" applyAlignment="1">
      <alignment horizontal="center" vertical="center" wrapText="1" readingOrder="1"/>
    </xf>
    <xf numFmtId="1" fontId="3" fillId="9" borderId="8" xfId="9" applyNumberFormat="1" applyBorder="1" applyAlignment="1">
      <alignment horizontal="center" vertical="center" wrapText="1" readingOrder="1"/>
    </xf>
    <xf numFmtId="1" fontId="3" fillId="9" borderId="9" xfId="9" applyNumberFormat="1" applyBorder="1" applyAlignment="1">
      <alignment horizontal="center" vertical="center" wrapText="1" readingOrder="1"/>
    </xf>
    <xf numFmtId="1" fontId="3" fillId="4" borderId="7" xfId="4" applyNumberFormat="1" applyBorder="1" applyAlignment="1">
      <alignment horizontal="center" vertical="center"/>
    </xf>
    <xf numFmtId="1" fontId="3" fillId="4" borderId="8" xfId="4" applyNumberFormat="1" applyBorder="1" applyAlignment="1">
      <alignment horizontal="center" vertical="center"/>
    </xf>
    <xf numFmtId="1" fontId="3" fillId="4" borderId="9" xfId="4" applyNumberFormat="1" applyBorder="1" applyAlignment="1">
      <alignment horizontal="center" vertical="center"/>
    </xf>
    <xf numFmtId="1" fontId="3" fillId="11" borderId="7" xfId="11" applyNumberFormat="1" applyBorder="1" applyAlignment="1">
      <alignment horizontal="center" vertical="center"/>
    </xf>
    <xf numFmtId="1" fontId="3" fillId="11" borderId="8" xfId="11" applyNumberFormat="1" applyBorder="1" applyAlignment="1">
      <alignment horizontal="center" vertical="center"/>
    </xf>
    <xf numFmtId="1" fontId="3" fillId="11" borderId="9" xfId="11" applyNumberFormat="1" applyBorder="1" applyAlignment="1">
      <alignment horizontal="center" vertical="center"/>
    </xf>
    <xf numFmtId="1" fontId="3" fillId="4" borderId="7" xfId="4" applyNumberFormat="1" applyBorder="1" applyAlignment="1">
      <alignment horizontal="center" vertical="center" wrapText="1" readingOrder="1"/>
    </xf>
    <xf numFmtId="1" fontId="3" fillId="4" borderId="8" xfId="4" applyNumberFormat="1" applyBorder="1" applyAlignment="1">
      <alignment horizontal="center" vertical="center" wrapText="1" readingOrder="1"/>
    </xf>
    <xf numFmtId="1" fontId="3" fillId="4" borderId="9" xfId="4" applyNumberFormat="1" applyBorder="1" applyAlignment="1">
      <alignment horizontal="center" vertical="center" wrapText="1" readingOrder="1"/>
    </xf>
    <xf numFmtId="1" fontId="3" fillId="11" borderId="7" xfId="11" applyNumberFormat="1" applyBorder="1" applyAlignment="1">
      <alignment horizontal="center" vertical="center" wrapText="1" readingOrder="1"/>
    </xf>
    <xf numFmtId="1" fontId="3" fillId="11" borderId="8" xfId="11" applyNumberFormat="1" applyBorder="1" applyAlignment="1">
      <alignment horizontal="center" vertical="center" wrapText="1" readingOrder="1"/>
    </xf>
    <xf numFmtId="1" fontId="3" fillId="11" borderId="9" xfId="11" applyNumberFormat="1" applyBorder="1" applyAlignment="1">
      <alignment horizontal="center" vertical="center" wrapText="1" readingOrder="1"/>
    </xf>
    <xf numFmtId="1" fontId="3" fillId="2" borderId="34" xfId="2" applyNumberFormat="1" applyBorder="1" applyAlignment="1">
      <alignment horizontal="center" vertical="center" wrapText="1" readingOrder="1"/>
    </xf>
    <xf numFmtId="1" fontId="3" fillId="2" borderId="35" xfId="2" applyNumberFormat="1" applyBorder="1" applyAlignment="1">
      <alignment horizontal="center" vertical="center" wrapText="1" readingOrder="1"/>
    </xf>
    <xf numFmtId="1" fontId="3" fillId="2" borderId="50" xfId="2" applyNumberFormat="1" applyBorder="1" applyAlignment="1">
      <alignment horizontal="center" vertical="center"/>
    </xf>
    <xf numFmtId="1" fontId="3" fillId="9" borderId="43" xfId="9" applyNumberFormat="1" applyBorder="1" applyAlignment="1">
      <alignment horizontal="center" vertical="center"/>
    </xf>
    <xf numFmtId="1" fontId="3" fillId="9" borderId="44" xfId="9" applyNumberFormat="1" applyBorder="1" applyAlignment="1">
      <alignment horizontal="center" vertical="center"/>
    </xf>
    <xf numFmtId="1" fontId="3" fillId="9" borderId="45" xfId="9" applyNumberFormat="1" applyBorder="1" applyAlignment="1">
      <alignment horizontal="center" vertical="center"/>
    </xf>
    <xf numFmtId="1" fontId="3" fillId="4" borderId="36" xfId="4" applyNumberFormat="1" applyBorder="1" applyAlignment="1">
      <alignment horizontal="center" vertical="center"/>
    </xf>
    <xf numFmtId="1" fontId="3" fillId="4" borderId="23" xfId="4" applyNumberFormat="1" applyBorder="1" applyAlignment="1">
      <alignment horizontal="center" vertical="center"/>
    </xf>
    <xf numFmtId="1" fontId="3" fillId="4" borderId="37" xfId="4" applyNumberFormat="1" applyBorder="1" applyAlignment="1">
      <alignment horizontal="center" vertical="center"/>
    </xf>
    <xf numFmtId="1" fontId="3" fillId="11" borderId="36" xfId="11" applyNumberFormat="1" applyBorder="1" applyAlignment="1">
      <alignment horizontal="center" vertical="center"/>
    </xf>
    <xf numFmtId="1" fontId="3" fillId="11" borderId="23" xfId="11" applyNumberFormat="1" applyBorder="1" applyAlignment="1">
      <alignment horizontal="center" vertical="center"/>
    </xf>
    <xf numFmtId="1" fontId="3" fillId="11" borderId="37" xfId="11" applyNumberFormat="1" applyBorder="1" applyAlignment="1">
      <alignment horizontal="center" vertical="center"/>
    </xf>
    <xf numFmtId="1" fontId="3" fillId="2" borderId="18" xfId="2" applyNumberFormat="1" applyBorder="1" applyAlignment="1">
      <alignment horizontal="center" vertical="center" wrapText="1" readingOrder="1"/>
    </xf>
    <xf numFmtId="1" fontId="3" fillId="2" borderId="24" xfId="2" applyNumberFormat="1" applyBorder="1" applyAlignment="1">
      <alignment horizontal="center" vertical="center" wrapText="1" readingOrder="1"/>
    </xf>
    <xf numFmtId="1" fontId="3" fillId="2" borderId="46" xfId="2" applyNumberFormat="1" applyBorder="1" applyAlignment="1">
      <alignment horizontal="center" vertical="center" wrapText="1" readingOrder="1"/>
    </xf>
    <xf numFmtId="1" fontId="3" fillId="2" borderId="48" xfId="2" applyNumberFormat="1" applyBorder="1" applyAlignment="1">
      <alignment horizontal="center" vertical="center" wrapText="1" readingOrder="1"/>
    </xf>
    <xf numFmtId="1" fontId="3" fillId="2" borderId="20" xfId="2" applyNumberFormat="1" applyBorder="1" applyAlignment="1">
      <alignment horizontal="center" vertical="center" wrapText="1" readingOrder="1"/>
    </xf>
    <xf numFmtId="1" fontId="3" fillId="2" borderId="49" xfId="2" applyNumberFormat="1" applyBorder="1" applyAlignment="1">
      <alignment horizontal="center" vertical="center" wrapText="1" readingOrder="1"/>
    </xf>
    <xf numFmtId="1" fontId="3" fillId="9" borderId="10" xfId="9" applyNumberFormat="1" applyBorder="1" applyAlignment="1">
      <alignment horizontal="center" vertical="center" wrapText="1" readingOrder="1"/>
    </xf>
    <xf numFmtId="1" fontId="3" fillId="9" borderId="11" xfId="9" applyNumberFormat="1" applyBorder="1" applyAlignment="1">
      <alignment horizontal="center" vertical="center" wrapText="1" readingOrder="1"/>
    </xf>
    <xf numFmtId="1" fontId="3" fillId="9" borderId="12" xfId="9" applyNumberFormat="1" applyBorder="1" applyAlignment="1">
      <alignment horizontal="center" vertical="center" wrapText="1" readingOrder="1"/>
    </xf>
    <xf numFmtId="1" fontId="3" fillId="4" borderId="10" xfId="4" applyNumberFormat="1" applyBorder="1" applyAlignment="1">
      <alignment horizontal="center" vertical="center" wrapText="1" readingOrder="1"/>
    </xf>
    <xf numFmtId="1" fontId="3" fillId="4" borderId="11" xfId="4" applyNumberFormat="1" applyBorder="1" applyAlignment="1">
      <alignment horizontal="center" vertical="center" wrapText="1" readingOrder="1"/>
    </xf>
    <xf numFmtId="1" fontId="3" fillId="4" borderId="12" xfId="4" applyNumberFormat="1" applyBorder="1" applyAlignment="1">
      <alignment horizontal="center" vertical="center" wrapText="1" readingOrder="1"/>
    </xf>
    <xf numFmtId="1" fontId="3" fillId="11" borderId="10" xfId="11" applyNumberFormat="1" applyBorder="1" applyAlignment="1">
      <alignment horizontal="center" vertical="center" wrapText="1" readingOrder="1"/>
    </xf>
    <xf numFmtId="1" fontId="3" fillId="11" borderId="11" xfId="11" applyNumberFormat="1" applyBorder="1" applyAlignment="1">
      <alignment horizontal="center" vertical="center" wrapText="1" readingOrder="1"/>
    </xf>
    <xf numFmtId="1" fontId="3" fillId="11" borderId="12" xfId="11" applyNumberFormat="1" applyBorder="1" applyAlignment="1">
      <alignment horizontal="center" vertical="center" wrapText="1" readingOrder="1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13" borderId="58" xfId="0" applyFont="1" applyFill="1" applyBorder="1" applyAlignment="1">
      <alignment horizontal="left" vertical="top" wrapText="1" readingOrder="1"/>
    </xf>
    <xf numFmtId="0" fontId="5" fillId="13" borderId="59" xfId="0" applyFont="1" applyFill="1" applyBorder="1" applyAlignment="1">
      <alignment horizontal="left" vertical="top" wrapText="1" readingOrder="1"/>
    </xf>
    <xf numFmtId="0" fontId="5" fillId="13" borderId="53" xfId="0" applyFont="1" applyFill="1" applyBorder="1" applyAlignment="1">
      <alignment horizontal="left" vertical="top" wrapText="1" readingOrder="1"/>
    </xf>
    <xf numFmtId="0" fontId="5" fillId="13" borderId="60" xfId="0" applyFont="1" applyFill="1" applyBorder="1" applyAlignment="1">
      <alignment horizontal="left" vertical="top" wrapText="1" readingOrder="1"/>
    </xf>
    <xf numFmtId="0" fontId="5" fillId="13" borderId="61" xfId="0" applyFont="1" applyFill="1" applyBorder="1" applyAlignment="1">
      <alignment horizontal="left" vertical="top" wrapText="1" readingOrder="1"/>
    </xf>
    <xf numFmtId="49" fontId="5" fillId="13" borderId="52" xfId="0" applyNumberFormat="1" applyFont="1" applyFill="1" applyBorder="1" applyAlignment="1">
      <alignment horizontal="left" vertical="top" wrapText="1" readingOrder="1"/>
    </xf>
    <xf numFmtId="0" fontId="3" fillId="14" borderId="28" xfId="13" applyBorder="1" applyAlignment="1">
      <alignment horizontal="center"/>
    </xf>
    <xf numFmtId="0" fontId="3" fillId="14" borderId="62" xfId="13" applyBorder="1"/>
    <xf numFmtId="0" fontId="3" fillId="14" borderId="60" xfId="13" applyBorder="1" applyAlignment="1">
      <alignment horizontal="left" vertical="top" wrapText="1" readingOrder="1"/>
    </xf>
    <xf numFmtId="0" fontId="3" fillId="14" borderId="52" xfId="13" applyBorder="1" applyAlignment="1">
      <alignment horizontal="left" vertical="top" wrapText="1" readingOrder="1"/>
    </xf>
    <xf numFmtId="0" fontId="3" fillId="14" borderId="53" xfId="13" applyBorder="1" applyAlignment="1">
      <alignment horizontal="left" vertical="top" wrapText="1" readingOrder="1"/>
    </xf>
    <xf numFmtId="0" fontId="3" fillId="14" borderId="63" xfId="13" applyBorder="1"/>
    <xf numFmtId="0" fontId="3" fillId="14" borderId="57" xfId="13" applyBorder="1" applyAlignment="1">
      <alignment horizontal="left" vertical="top" wrapText="1" readingOrder="1"/>
    </xf>
    <xf numFmtId="166" fontId="3" fillId="2" borderId="8" xfId="2" applyNumberFormat="1" applyBorder="1"/>
    <xf numFmtId="166" fontId="3" fillId="2" borderId="9" xfId="2" applyNumberFormat="1" applyBorder="1"/>
    <xf numFmtId="49" fontId="3" fillId="2" borderId="7" xfId="2" applyNumberFormat="1" applyBorder="1" applyAlignment="1">
      <alignment horizontal="left" vertical="center" wrapText="1" readingOrder="1"/>
    </xf>
    <xf numFmtId="49" fontId="0" fillId="2" borderId="8" xfId="2" applyNumberFormat="1" applyFont="1" applyBorder="1" applyAlignment="1">
      <alignment horizontal="left" vertical="center" wrapText="1" readingOrder="1"/>
    </xf>
    <xf numFmtId="49" fontId="3" fillId="2" borderId="8" xfId="2" applyNumberFormat="1" applyBorder="1" applyAlignment="1">
      <alignment horizontal="left" vertical="center" wrapText="1" readingOrder="1"/>
    </xf>
    <xf numFmtId="49" fontId="0" fillId="9" borderId="18" xfId="9" applyNumberFormat="1" applyFont="1" applyBorder="1" applyAlignment="1">
      <alignment horizontal="left" vertical="center" wrapText="1"/>
    </xf>
    <xf numFmtId="49" fontId="0" fillId="9" borderId="8" xfId="9" applyNumberFormat="1" applyFont="1" applyBorder="1" applyAlignment="1">
      <alignment horizontal="left" vertical="center" wrapText="1"/>
    </xf>
    <xf numFmtId="0" fontId="0" fillId="9" borderId="9" xfId="9" applyFont="1" applyBorder="1" applyAlignment="1">
      <alignment vertical="center"/>
    </xf>
    <xf numFmtId="49" fontId="0" fillId="4" borderId="18" xfId="4" applyNumberFormat="1" applyFont="1" applyBorder="1" applyAlignment="1">
      <alignment horizontal="left" vertical="center" wrapText="1" readingOrder="1"/>
    </xf>
    <xf numFmtId="49" fontId="0" fillId="4" borderId="8" xfId="4" applyNumberFormat="1" applyFont="1" applyBorder="1" applyAlignment="1">
      <alignment horizontal="left" vertical="center" wrapText="1" readingOrder="1"/>
    </xf>
    <xf numFmtId="0" fontId="0" fillId="4" borderId="8" xfId="4" applyFont="1" applyBorder="1" applyAlignment="1">
      <alignment vertical="center"/>
    </xf>
    <xf numFmtId="0" fontId="0" fillId="4" borderId="9" xfId="4" applyFont="1" applyBorder="1" applyAlignment="1">
      <alignment vertical="center"/>
    </xf>
    <xf numFmtId="0" fontId="0" fillId="11" borderId="7" xfId="11" applyFont="1" applyBorder="1" applyAlignment="1">
      <alignment vertical="center"/>
    </xf>
    <xf numFmtId="0" fontId="0" fillId="11" borderId="8" xfId="11" applyFont="1" applyBorder="1" applyAlignment="1">
      <alignment vertical="center"/>
    </xf>
    <xf numFmtId="0" fontId="0" fillId="11" borderId="19" xfId="11" applyFont="1" applyBorder="1" applyAlignment="1">
      <alignment vertical="center"/>
    </xf>
    <xf numFmtId="49" fontId="3" fillId="7" borderId="7" xfId="7" applyNumberFormat="1" applyBorder="1" applyAlignment="1">
      <alignment horizontal="left" vertical="center" wrapText="1" readingOrder="1"/>
    </xf>
    <xf numFmtId="0" fontId="0" fillId="7" borderId="8" xfId="7" applyFont="1" applyBorder="1" applyAlignment="1">
      <alignment vertical="center"/>
    </xf>
    <xf numFmtId="0" fontId="0" fillId="7" borderId="9" xfId="7" applyFont="1" applyBorder="1" applyAlignment="1">
      <alignment vertical="center"/>
    </xf>
    <xf numFmtId="49" fontId="7" fillId="0" borderId="6" xfId="0" applyNumberFormat="1" applyFont="1" applyBorder="1" applyAlignment="1">
      <alignment horizontal="left" vertical="center" wrapText="1" readingOrder="1"/>
    </xf>
    <xf numFmtId="49" fontId="7" fillId="0" borderId="3" xfId="0" applyNumberFormat="1" applyFont="1" applyBorder="1" applyAlignment="1">
      <alignment horizontal="left" vertical="center" wrapText="1" readingOrder="1"/>
    </xf>
    <xf numFmtId="0" fontId="0" fillId="0" borderId="0" xfId="0" applyAlignment="1">
      <alignment vertical="center"/>
    </xf>
    <xf numFmtId="168" fontId="3" fillId="2" borderId="7" xfId="2" applyNumberFormat="1" applyBorder="1"/>
    <xf numFmtId="169" fontId="3" fillId="9" borderId="8" xfId="9" applyNumberFormat="1" applyBorder="1"/>
    <xf numFmtId="170" fontId="3" fillId="9" borderId="8" xfId="9" applyNumberFormat="1" applyBorder="1"/>
    <xf numFmtId="171" fontId="3" fillId="9" borderId="8" xfId="9" applyNumberFormat="1" applyBorder="1"/>
    <xf numFmtId="170" fontId="3" fillId="4" borderId="7" xfId="4" applyNumberFormat="1" applyBorder="1"/>
    <xf numFmtId="170" fontId="3" fillId="7" borderId="7" xfId="7" applyNumberFormat="1" applyBorder="1"/>
    <xf numFmtId="0" fontId="3" fillId="2" borderId="9" xfId="2" applyBorder="1" applyAlignment="1">
      <alignment horizontal="center"/>
    </xf>
    <xf numFmtId="0" fontId="3" fillId="2" borderId="9" xfId="2" applyBorder="1" applyAlignment="1">
      <alignment horizontal="center" vertical="center"/>
    </xf>
    <xf numFmtId="173" fontId="3" fillId="2" borderId="9" xfId="2" applyNumberFormat="1" applyBorder="1"/>
    <xf numFmtId="172" fontId="3" fillId="2" borderId="7" xfId="2" applyNumberFormat="1" applyBorder="1"/>
    <xf numFmtId="173" fontId="3" fillId="2" borderId="7" xfId="2" applyNumberFormat="1" applyBorder="1"/>
    <xf numFmtId="172" fontId="3" fillId="2" borderId="8" xfId="2" applyNumberFormat="1" applyBorder="1"/>
    <xf numFmtId="0" fontId="3" fillId="14" borderId="0" xfId="13"/>
    <xf numFmtId="165" fontId="3" fillId="7" borderId="7" xfId="7" applyNumberFormat="1" applyBorder="1"/>
    <xf numFmtId="165" fontId="3" fillId="2" borderId="66" xfId="2" applyNumberFormat="1" applyBorder="1"/>
    <xf numFmtId="0" fontId="3" fillId="2" borderId="66" xfId="2" applyBorder="1"/>
    <xf numFmtId="172" fontId="3" fillId="2" borderId="66" xfId="2" applyNumberFormat="1" applyBorder="1"/>
    <xf numFmtId="173" fontId="3" fillId="2" borderId="8" xfId="2" applyNumberFormat="1" applyBorder="1"/>
    <xf numFmtId="173" fontId="3" fillId="2" borderId="8" xfId="2" applyNumberFormat="1" applyBorder="1" applyAlignment="1">
      <alignment horizontal="right" vertical="center"/>
    </xf>
    <xf numFmtId="167" fontId="3" fillId="2" borderId="8" xfId="2" applyNumberFormat="1" applyBorder="1" applyAlignment="1">
      <alignment vertical="center"/>
    </xf>
    <xf numFmtId="168" fontId="3" fillId="2" borderId="66" xfId="2" applyNumberFormat="1" applyBorder="1"/>
    <xf numFmtId="0" fontId="3" fillId="2" borderId="66" xfId="2" applyBorder="1" applyAlignment="1">
      <alignment horizontal="center" vertical="center" wrapText="1" readingOrder="1"/>
    </xf>
    <xf numFmtId="0" fontId="3" fillId="2" borderId="66" xfId="2" applyBorder="1" applyAlignment="1">
      <alignment horizontal="center" vertical="center"/>
    </xf>
    <xf numFmtId="0" fontId="3" fillId="2" borderId="8" xfId="2" applyBorder="1" applyAlignment="1">
      <alignment horizontal="center" vertical="center"/>
    </xf>
    <xf numFmtId="174" fontId="3" fillId="2" borderId="66" xfId="2" applyNumberFormat="1" applyBorder="1" applyAlignment="1">
      <alignment vertical="center"/>
    </xf>
    <xf numFmtId="174" fontId="3" fillId="2" borderId="7" xfId="2" applyNumberFormat="1" applyBorder="1" applyAlignment="1">
      <alignment vertical="center"/>
    </xf>
    <xf numFmtId="0" fontId="3" fillId="2" borderId="7" xfId="2" applyBorder="1" applyAlignment="1">
      <alignment horizontal="center" vertical="center"/>
    </xf>
    <xf numFmtId="174" fontId="3" fillId="7" borderId="7" xfId="7" applyNumberFormat="1" applyBorder="1"/>
    <xf numFmtId="0" fontId="0" fillId="2" borderId="8" xfId="2" applyFont="1" applyBorder="1" applyAlignment="1">
      <alignment horizontal="center" vertical="center"/>
    </xf>
    <xf numFmtId="165" fontId="3" fillId="2" borderId="7" xfId="2" applyNumberFormat="1" applyBorder="1" applyAlignment="1">
      <alignment horizontal="center"/>
    </xf>
    <xf numFmtId="0" fontId="3" fillId="7" borderId="7" xfId="7" applyBorder="1" applyAlignment="1">
      <alignment horizontal="center" vertical="center"/>
    </xf>
    <xf numFmtId="175" fontId="0" fillId="0" borderId="3" xfId="0" applyNumberFormat="1" applyBorder="1"/>
    <xf numFmtId="174" fontId="3" fillId="4" borderId="7" xfId="4" applyNumberFormat="1" applyBorder="1"/>
    <xf numFmtId="169" fontId="3" fillId="9" borderId="7" xfId="9" applyNumberFormat="1" applyBorder="1"/>
    <xf numFmtId="169" fontId="3" fillId="9" borderId="7" xfId="9" applyNumberFormat="1" applyBorder="1" applyAlignment="1">
      <alignment horizontal="center" vertical="center"/>
    </xf>
    <xf numFmtId="170" fontId="3" fillId="7" borderId="7" xfId="7" applyNumberFormat="1" applyBorder="1" applyAlignment="1">
      <alignment vertical="center"/>
    </xf>
    <xf numFmtId="0" fontId="3" fillId="9" borderId="8" xfId="9" applyBorder="1" applyAlignment="1">
      <alignment horizontal="center" vertical="center"/>
    </xf>
    <xf numFmtId="0" fontId="3" fillId="9" borderId="8" xfId="9" applyBorder="1" applyAlignment="1">
      <alignment horizontal="center"/>
    </xf>
    <xf numFmtId="0" fontId="3" fillId="9" borderId="7" xfId="9" applyBorder="1" applyAlignment="1">
      <alignment horizontal="center" vertical="center"/>
    </xf>
    <xf numFmtId="176" fontId="3" fillId="9" borderId="8" xfId="9" applyNumberFormat="1" applyBorder="1"/>
    <xf numFmtId="169" fontId="3" fillId="4" borderId="8" xfId="4" applyNumberFormat="1" applyBorder="1"/>
    <xf numFmtId="175" fontId="0" fillId="0" borderId="6" xfId="0" applyNumberFormat="1" applyBorder="1"/>
    <xf numFmtId="169" fontId="0" fillId="0" borderId="6" xfId="0" applyNumberFormat="1" applyBorder="1"/>
    <xf numFmtId="170" fontId="0" fillId="0" borderId="6" xfId="0" applyNumberFormat="1" applyBorder="1"/>
    <xf numFmtId="171" fontId="0" fillId="0" borderId="6" xfId="0" applyNumberFormat="1" applyBorder="1"/>
    <xf numFmtId="174" fontId="0" fillId="0" borderId="6" xfId="0" applyNumberFormat="1" applyBorder="1"/>
    <xf numFmtId="174" fontId="0" fillId="0" borderId="3" xfId="0" applyNumberFormat="1" applyBorder="1"/>
    <xf numFmtId="169" fontId="0" fillId="0" borderId="3" xfId="0" applyNumberFormat="1" applyBorder="1"/>
    <xf numFmtId="170" fontId="0" fillId="0" borderId="3" xfId="0" applyNumberFormat="1" applyBorder="1"/>
    <xf numFmtId="171" fontId="0" fillId="0" borderId="3" xfId="0" applyNumberFormat="1" applyBorder="1"/>
    <xf numFmtId="176" fontId="0" fillId="0" borderId="6" xfId="0" applyNumberFormat="1" applyBorder="1"/>
    <xf numFmtId="177" fontId="0" fillId="0" borderId="3" xfId="0" applyNumberFormat="1" applyBorder="1"/>
    <xf numFmtId="0" fontId="0" fillId="0" borderId="3" xfId="0" applyBorder="1" applyAlignment="1">
      <alignment horizontal="center"/>
    </xf>
    <xf numFmtId="178" fontId="3" fillId="4" borderId="7" xfId="4" applyNumberFormat="1" applyBorder="1"/>
    <xf numFmtId="167" fontId="3" fillId="4" borderId="7" xfId="4" applyNumberFormat="1" applyBorder="1" applyAlignment="1">
      <alignment vertical="center"/>
    </xf>
    <xf numFmtId="167" fontId="3" fillId="4" borderId="7" xfId="4" applyNumberFormat="1" applyBorder="1"/>
    <xf numFmtId="170" fontId="3" fillId="4" borderId="8" xfId="4" applyNumberFormat="1" applyBorder="1" applyAlignment="1">
      <alignment horizontal="center"/>
    </xf>
    <xf numFmtId="171" fontId="3" fillId="4" borderId="7" xfId="4" applyNumberFormat="1" applyBorder="1" applyAlignment="1">
      <alignment horizontal="center"/>
    </xf>
    <xf numFmtId="179" fontId="3" fillId="4" borderId="8" xfId="4" applyNumberFormat="1" applyBorder="1"/>
    <xf numFmtId="170" fontId="3" fillId="4" borderId="8" xfId="4" applyNumberFormat="1" applyBorder="1"/>
    <xf numFmtId="0" fontId="3" fillId="9" borderId="7" xfId="9" applyBorder="1" applyAlignment="1">
      <alignment horizontal="right"/>
    </xf>
    <xf numFmtId="0" fontId="3" fillId="9" borderId="9" xfId="9" applyBorder="1" applyAlignment="1">
      <alignment horizontal="center"/>
    </xf>
    <xf numFmtId="165" fontId="3" fillId="2" borderId="9" xfId="2" applyNumberFormat="1" applyBorder="1" applyAlignment="1">
      <alignment horizontal="center"/>
    </xf>
    <xf numFmtId="173" fontId="3" fillId="2" borderId="66" xfId="2" applyNumberFormat="1" applyBorder="1"/>
    <xf numFmtId="180" fontId="3" fillId="4" borderId="8" xfId="4" applyNumberFormat="1" applyBorder="1"/>
    <xf numFmtId="1" fontId="5" fillId="13" borderId="31" xfId="0" applyNumberFormat="1" applyFont="1" applyFill="1" applyBorder="1" applyAlignment="1">
      <alignment horizontal="left" vertical="top" wrapText="1" readingOrder="1"/>
    </xf>
    <xf numFmtId="181" fontId="3" fillId="2" borderId="20" xfId="2" applyNumberFormat="1" applyBorder="1" applyAlignment="1">
      <alignment horizontal="center" vertical="center" wrapText="1" readingOrder="1"/>
    </xf>
    <xf numFmtId="181" fontId="5" fillId="13" borderId="31" xfId="0" applyNumberFormat="1" applyFont="1" applyFill="1" applyBorder="1" applyAlignment="1">
      <alignment horizontal="left" vertical="top" wrapText="1" readingOrder="1"/>
    </xf>
    <xf numFmtId="181" fontId="5" fillId="13" borderId="32" xfId="0" applyNumberFormat="1" applyFont="1" applyFill="1" applyBorder="1" applyAlignment="1">
      <alignment horizontal="left" vertical="top" wrapText="1" readingOrder="1"/>
    </xf>
    <xf numFmtId="181" fontId="3" fillId="2" borderId="21" xfId="2" applyNumberFormat="1" applyBorder="1" applyAlignment="1">
      <alignment horizontal="center" vertical="center" wrapText="1" readingOrder="1"/>
    </xf>
    <xf numFmtId="181" fontId="3" fillId="2" borderId="47" xfId="2" applyNumberFormat="1" applyBorder="1" applyAlignment="1">
      <alignment horizontal="center" vertical="center" wrapText="1" readingOrder="1"/>
    </xf>
    <xf numFmtId="181" fontId="3" fillId="2" borderId="49" xfId="2" applyNumberFormat="1" applyBorder="1" applyAlignment="1">
      <alignment horizontal="center" vertical="center" wrapText="1" readingOrder="1"/>
    </xf>
    <xf numFmtId="181" fontId="3" fillId="9" borderId="10" xfId="9" applyNumberFormat="1" applyBorder="1" applyAlignment="1">
      <alignment horizontal="center" vertical="center" wrapText="1" readingOrder="1"/>
    </xf>
    <xf numFmtId="181" fontId="3" fillId="9" borderId="11" xfId="9" applyNumberFormat="1" applyBorder="1" applyAlignment="1">
      <alignment horizontal="center" vertical="center" wrapText="1" readingOrder="1"/>
    </xf>
    <xf numFmtId="181" fontId="3" fillId="9" borderId="12" xfId="9" applyNumberFormat="1" applyBorder="1" applyAlignment="1">
      <alignment horizontal="center" vertical="center" wrapText="1" readingOrder="1"/>
    </xf>
    <xf numFmtId="181" fontId="3" fillId="4" borderId="10" xfId="4" applyNumberFormat="1" applyBorder="1" applyAlignment="1">
      <alignment horizontal="center" vertical="center" wrapText="1" readingOrder="1"/>
    </xf>
    <xf numFmtId="181" fontId="3" fillId="4" borderId="11" xfId="4" applyNumberFormat="1" applyBorder="1" applyAlignment="1">
      <alignment horizontal="center" vertical="center" wrapText="1" readingOrder="1"/>
    </xf>
    <xf numFmtId="181" fontId="3" fillId="4" borderId="12" xfId="4" applyNumberFormat="1" applyBorder="1" applyAlignment="1">
      <alignment horizontal="center" vertical="center" wrapText="1" readingOrder="1"/>
    </xf>
    <xf numFmtId="181" fontId="3" fillId="11" borderId="10" xfId="11" applyNumberFormat="1" applyBorder="1" applyAlignment="1">
      <alignment horizontal="center" vertical="center" wrapText="1" readingOrder="1"/>
    </xf>
    <xf numFmtId="181" fontId="3" fillId="11" borderId="11" xfId="11" applyNumberFormat="1" applyBorder="1" applyAlignment="1">
      <alignment horizontal="center" vertical="center" wrapText="1" readingOrder="1"/>
    </xf>
    <xf numFmtId="181" fontId="3" fillId="11" borderId="12" xfId="11" applyNumberFormat="1" applyBorder="1" applyAlignment="1">
      <alignment horizontal="center" vertical="center" wrapText="1" readingOrder="1"/>
    </xf>
    <xf numFmtId="181" fontId="3" fillId="7" borderId="10" xfId="7" applyNumberFormat="1" applyBorder="1" applyAlignment="1">
      <alignment horizontal="center" vertical="center" wrapText="1" readingOrder="1"/>
    </xf>
    <xf numFmtId="181" fontId="3" fillId="7" borderId="11" xfId="7" applyNumberFormat="1" applyBorder="1" applyAlignment="1">
      <alignment horizontal="center" vertical="center" wrapText="1" readingOrder="1"/>
    </xf>
    <xf numFmtId="181" fontId="3" fillId="7" borderId="12" xfId="7" applyNumberFormat="1" applyBorder="1" applyAlignment="1">
      <alignment horizontal="center" vertical="center" wrapText="1" readingOrder="1"/>
    </xf>
    <xf numFmtId="181" fontId="8" fillId="15" borderId="10" xfId="0" applyNumberFormat="1" applyFont="1" applyFill="1" applyBorder="1" applyAlignment="1">
      <alignment horizontal="center" vertical="center" wrapText="1" readingOrder="1"/>
    </xf>
    <xf numFmtId="181" fontId="8" fillId="15" borderId="12" xfId="0" applyNumberFormat="1" applyFont="1" applyFill="1" applyBorder="1" applyAlignment="1">
      <alignment horizontal="center" vertical="center" wrapText="1" readingOrder="1"/>
    </xf>
    <xf numFmtId="181" fontId="0" fillId="0" borderId="0" xfId="0" applyNumberFormat="1"/>
    <xf numFmtId="0" fontId="5" fillId="13" borderId="62" xfId="0" applyFont="1" applyFill="1" applyBorder="1" applyAlignment="1">
      <alignment horizontal="left" vertical="top" wrapText="1" readingOrder="1"/>
    </xf>
    <xf numFmtId="0" fontId="0" fillId="0" borderId="63" xfId="0" applyBorder="1"/>
    <xf numFmtId="1" fontId="0" fillId="0" borderId="0" xfId="0" applyNumberFormat="1"/>
    <xf numFmtId="173" fontId="10" fillId="2" borderId="7" xfId="2" applyNumberFormat="1" applyFont="1" applyBorder="1" applyAlignment="1">
      <alignment horizontal="left" vertical="top" wrapText="1"/>
    </xf>
    <xf numFmtId="0" fontId="2" fillId="0" borderId="0" xfId="14"/>
    <xf numFmtId="182" fontId="2" fillId="0" borderId="0" xfId="14" applyNumberFormat="1"/>
    <xf numFmtId="183" fontId="2" fillId="0" borderId="0" xfId="14" applyNumberFormat="1"/>
    <xf numFmtId="164" fontId="3" fillId="9" borderId="8" xfId="1" applyFill="1" applyBorder="1"/>
    <xf numFmtId="164" fontId="3" fillId="9" borderId="8" xfId="1" applyFill="1" applyBorder="1" applyAlignment="1">
      <alignment horizontal="center" vertical="center"/>
    </xf>
    <xf numFmtId="169" fontId="3" fillId="9" borderId="8" xfId="1" applyNumberFormat="1" applyFill="1" applyBorder="1" applyAlignment="1">
      <alignment horizontal="center" vertical="center"/>
    </xf>
    <xf numFmtId="169" fontId="3" fillId="9" borderId="8" xfId="1" applyNumberFormat="1" applyFill="1" applyBorder="1"/>
    <xf numFmtId="169" fontId="3" fillId="9" borderId="9" xfId="1" applyNumberFormat="1" applyFill="1" applyBorder="1"/>
    <xf numFmtId="164" fontId="3" fillId="4" borderId="9" xfId="1" applyFill="1" applyBorder="1"/>
    <xf numFmtId="184" fontId="3" fillId="4" borderId="9" xfId="1" applyNumberFormat="1" applyFill="1" applyBorder="1"/>
    <xf numFmtId="176" fontId="3" fillId="4" borderId="9" xfId="4" applyNumberFormat="1" applyBorder="1"/>
    <xf numFmtId="176" fontId="3" fillId="4" borderId="9" xfId="4" quotePrefix="1" applyNumberFormat="1" applyBorder="1"/>
    <xf numFmtId="180" fontId="3" fillId="4" borderId="9" xfId="4" applyNumberFormat="1" applyBorder="1"/>
    <xf numFmtId="43" fontId="3" fillId="9" borderId="8" xfId="9" applyNumberFormat="1" applyBorder="1"/>
    <xf numFmtId="164" fontId="3" fillId="4" borderId="8" xfId="1" applyFill="1" applyBorder="1"/>
    <xf numFmtId="166" fontId="3" fillId="11" borderId="7" xfId="11" applyNumberFormat="1" applyBorder="1"/>
    <xf numFmtId="184" fontId="3" fillId="11" borderId="7" xfId="1" applyNumberFormat="1" applyFill="1" applyBorder="1"/>
    <xf numFmtId="166" fontId="3" fillId="11" borderId="8" xfId="11" applyNumberFormat="1" applyBorder="1"/>
    <xf numFmtId="185" fontId="3" fillId="11" borderId="7" xfId="1" applyNumberFormat="1" applyFill="1" applyBorder="1"/>
    <xf numFmtId="166" fontId="3" fillId="11" borderId="8" xfId="1" applyNumberFormat="1" applyFill="1" applyBorder="1"/>
    <xf numFmtId="166" fontId="3" fillId="11" borderId="9" xfId="11" applyNumberFormat="1" applyBorder="1"/>
    <xf numFmtId="164" fontId="3" fillId="7" borderId="8" xfId="1" applyFill="1" applyBorder="1"/>
    <xf numFmtId="166" fontId="3" fillId="7" borderId="8" xfId="7" applyNumberFormat="1" applyBorder="1"/>
    <xf numFmtId="166" fontId="3" fillId="7" borderId="7" xfId="7" applyNumberFormat="1" applyBorder="1"/>
    <xf numFmtId="186" fontId="3" fillId="7" borderId="8" xfId="1" applyNumberFormat="1" applyFill="1" applyBorder="1"/>
    <xf numFmtId="0" fontId="10" fillId="4" borderId="8" xfId="4" applyFont="1" applyBorder="1" applyAlignment="1">
      <alignment horizontal="left" vertical="top" wrapText="1"/>
    </xf>
    <xf numFmtId="166" fontId="3" fillId="7" borderId="9" xfId="7" applyNumberFormat="1" applyBorder="1"/>
    <xf numFmtId="168" fontId="3" fillId="7" borderId="9" xfId="7" applyNumberFormat="1" applyBorder="1"/>
    <xf numFmtId="186" fontId="0" fillId="0" borderId="0" xfId="1" applyNumberFormat="1" applyFont="1"/>
    <xf numFmtId="3" fontId="0" fillId="0" borderId="0" xfId="0" applyNumberFormat="1"/>
    <xf numFmtId="0" fontId="3" fillId="0" borderId="16" xfId="2" applyFill="1" applyBorder="1"/>
    <xf numFmtId="0" fontId="3" fillId="0" borderId="2" xfId="2" applyFill="1" applyBorder="1"/>
    <xf numFmtId="0" fontId="3" fillId="0" borderId="17" xfId="2" applyFill="1" applyBorder="1"/>
    <xf numFmtId="0" fontId="3" fillId="0" borderId="16" xfId="9" applyFill="1" applyBorder="1"/>
    <xf numFmtId="0" fontId="3" fillId="0" borderId="2" xfId="9" applyFill="1" applyBorder="1"/>
    <xf numFmtId="0" fontId="3" fillId="0" borderId="17" xfId="9" applyFill="1" applyBorder="1"/>
    <xf numFmtId="0" fontId="3" fillId="0" borderId="16" xfId="4" applyFill="1" applyBorder="1"/>
    <xf numFmtId="0" fontId="3" fillId="0" borderId="2" xfId="4" applyFill="1" applyBorder="1"/>
    <xf numFmtId="0" fontId="3" fillId="0" borderId="17" xfId="4" applyFill="1" applyBorder="1"/>
    <xf numFmtId="0" fontId="3" fillId="0" borderId="16" xfId="11" applyFill="1" applyBorder="1"/>
    <xf numFmtId="0" fontId="3" fillId="0" borderId="2" xfId="11" applyFill="1" applyBorder="1"/>
    <xf numFmtId="0" fontId="3" fillId="0" borderId="17" xfId="11" applyFill="1" applyBorder="1"/>
    <xf numFmtId="0" fontId="3" fillId="0" borderId="16" xfId="7" applyFill="1" applyBorder="1"/>
    <xf numFmtId="0" fontId="3" fillId="0" borderId="2" xfId="7" applyFill="1" applyBorder="1"/>
    <xf numFmtId="0" fontId="0" fillId="0" borderId="2" xfId="7" applyFont="1" applyFill="1" applyBorder="1"/>
    <xf numFmtId="0" fontId="3" fillId="0" borderId="17" xfId="7" applyFill="1" applyBorder="1"/>
    <xf numFmtId="173" fontId="10" fillId="2" borderId="19" xfId="2" applyNumberFormat="1" applyFont="1" applyBorder="1" applyAlignment="1">
      <alignment horizontal="left" vertical="top" wrapText="1"/>
    </xf>
    <xf numFmtId="0" fontId="10" fillId="2" borderId="69" xfId="2" applyFont="1" applyBorder="1" applyAlignment="1">
      <alignment horizontal="left" vertical="top" wrapText="1"/>
    </xf>
    <xf numFmtId="0" fontId="10" fillId="4" borderId="19" xfId="4" applyFont="1" applyBorder="1" applyAlignment="1">
      <alignment horizontal="left" vertical="top" wrapText="1"/>
    </xf>
    <xf numFmtId="0" fontId="10" fillId="7" borderId="19" xfId="7" applyFont="1" applyBorder="1" applyAlignment="1">
      <alignment horizontal="left" vertical="top" wrapText="1"/>
    </xf>
    <xf numFmtId="49" fontId="5" fillId="13" borderId="31" xfId="0" applyNumberFormat="1" applyFont="1" applyFill="1" applyBorder="1" applyAlignment="1">
      <alignment horizontal="center" vertical="center" wrapText="1" readingOrder="1"/>
    </xf>
    <xf numFmtId="0" fontId="3" fillId="2" borderId="33" xfId="2" applyBorder="1" applyAlignment="1">
      <alignment horizontal="center" vertical="center"/>
    </xf>
    <xf numFmtId="0" fontId="3" fillId="9" borderId="36" xfId="9" applyBorder="1" applyAlignment="1">
      <alignment horizontal="center" vertical="center"/>
    </xf>
    <xf numFmtId="0" fontId="3" fillId="9" borderId="23" xfId="9" applyBorder="1" applyAlignment="1">
      <alignment horizontal="center" vertical="center"/>
    </xf>
    <xf numFmtId="0" fontId="3" fillId="9" borderId="37" xfId="9" applyBorder="1" applyAlignment="1">
      <alignment horizontal="center" vertical="center"/>
    </xf>
    <xf numFmtId="0" fontId="3" fillId="4" borderId="36" xfId="4" applyBorder="1" applyAlignment="1">
      <alignment horizontal="center" vertical="center"/>
    </xf>
    <xf numFmtId="0" fontId="3" fillId="4" borderId="23" xfId="4" applyBorder="1" applyAlignment="1">
      <alignment horizontal="center" vertical="center"/>
    </xf>
    <xf numFmtId="0" fontId="3" fillId="4" borderId="37" xfId="4" applyBorder="1" applyAlignment="1">
      <alignment horizontal="center" vertical="center"/>
    </xf>
    <xf numFmtId="0" fontId="3" fillId="11" borderId="36" xfId="11" applyBorder="1" applyAlignment="1">
      <alignment horizontal="center" vertical="center"/>
    </xf>
    <xf numFmtId="0" fontId="3" fillId="11" borderId="23" xfId="11" applyBorder="1" applyAlignment="1">
      <alignment horizontal="center" vertical="center"/>
    </xf>
    <xf numFmtId="0" fontId="3" fillId="11" borderId="37" xfId="11" applyBorder="1" applyAlignment="1">
      <alignment horizontal="center" vertical="center"/>
    </xf>
    <xf numFmtId="0" fontId="3" fillId="7" borderId="36" xfId="7" applyBorder="1" applyAlignment="1">
      <alignment horizontal="center" vertical="center"/>
    </xf>
    <xf numFmtId="0" fontId="3" fillId="7" borderId="23" xfId="7" applyBorder="1" applyAlignment="1">
      <alignment horizontal="center" vertical="center"/>
    </xf>
    <xf numFmtId="0" fontId="3" fillId="7" borderId="37" xfId="7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16" borderId="32" xfId="0" applyFont="1" applyFill="1" applyBorder="1" applyAlignment="1">
      <alignment horizontal="left" vertical="center" wrapText="1" readingOrder="1"/>
    </xf>
    <xf numFmtId="49" fontId="5" fillId="16" borderId="32" xfId="0" applyNumberFormat="1" applyFont="1" applyFill="1" applyBorder="1" applyAlignment="1">
      <alignment horizontal="left" vertical="top" wrapText="1" readingOrder="1"/>
    </xf>
    <xf numFmtId="0" fontId="4" fillId="0" borderId="0" xfId="6" applyFill="1"/>
    <xf numFmtId="49" fontId="14" fillId="13" borderId="31" xfId="31" applyNumberFormat="1" applyFont="1" applyFill="1" applyBorder="1" applyAlignment="1">
      <alignment horizontal="left" vertical="top" wrapText="1" readingOrder="1"/>
    </xf>
    <xf numFmtId="181" fontId="3" fillId="9" borderId="7" xfId="9" applyNumberFormat="1" applyBorder="1"/>
    <xf numFmtId="173" fontId="3" fillId="2" borderId="7" xfId="1" applyNumberFormat="1" applyFill="1" applyBorder="1" applyAlignment="1">
      <alignment horizontal="left" wrapText="1" readingOrder="1"/>
    </xf>
    <xf numFmtId="168" fontId="3" fillId="2" borderId="8" xfId="2" applyNumberFormat="1" applyBorder="1"/>
    <xf numFmtId="1" fontId="11" fillId="0" borderId="0" xfId="0" applyNumberFormat="1" applyFont="1"/>
    <xf numFmtId="49" fontId="5" fillId="13" borderId="67" xfId="0" applyNumberFormat="1" applyFont="1" applyFill="1" applyBorder="1" applyAlignment="1">
      <alignment horizontal="center" vertical="center" wrapText="1" readingOrder="1"/>
    </xf>
    <xf numFmtId="49" fontId="5" fillId="16" borderId="74" xfId="0" applyNumberFormat="1" applyFont="1" applyFill="1" applyBorder="1" applyAlignment="1">
      <alignment horizontal="left" vertical="top" wrapText="1" readingOrder="1"/>
    </xf>
    <xf numFmtId="0" fontId="15" fillId="0" borderId="0" xfId="0" applyFont="1"/>
    <xf numFmtId="1" fontId="5" fillId="13" borderId="67" xfId="0" applyNumberFormat="1" applyFont="1" applyFill="1" applyBorder="1" applyAlignment="1">
      <alignment horizontal="left" vertical="top" wrapText="1" readingOrder="1"/>
    </xf>
    <xf numFmtId="49" fontId="5" fillId="13" borderId="74" xfId="0" applyNumberFormat="1" applyFont="1" applyFill="1" applyBorder="1" applyAlignment="1">
      <alignment horizontal="left" vertical="top" wrapText="1" readingOrder="1"/>
    </xf>
    <xf numFmtId="1" fontId="5" fillId="13" borderId="75" xfId="0" applyNumberFormat="1" applyFont="1" applyFill="1" applyBorder="1" applyAlignment="1">
      <alignment horizontal="left" vertical="top" wrapText="1" readingOrder="1"/>
    </xf>
    <xf numFmtId="49" fontId="5" fillId="13" borderId="76" xfId="0" applyNumberFormat="1" applyFont="1" applyFill="1" applyBorder="1" applyAlignment="1">
      <alignment horizontal="left" vertical="top" wrapText="1" readingOrder="1"/>
    </xf>
    <xf numFmtId="1" fontId="16" fillId="18" borderId="7" xfId="2" applyNumberFormat="1" applyFont="1" applyFill="1" applyBorder="1" applyAlignment="1">
      <alignment horizontal="center" vertical="center" wrapText="1" readingOrder="1"/>
    </xf>
    <xf numFmtId="0" fontId="16" fillId="19" borderId="0" xfId="0" applyFont="1" applyFill="1"/>
    <xf numFmtId="1" fontId="16" fillId="18" borderId="18" xfId="2" applyNumberFormat="1" applyFont="1" applyFill="1" applyBorder="1" applyAlignment="1">
      <alignment horizontal="center" vertical="center" wrapText="1" readingOrder="1"/>
    </xf>
    <xf numFmtId="1" fontId="16" fillId="18" borderId="34" xfId="2" applyNumberFormat="1" applyFont="1" applyFill="1" applyBorder="1" applyAlignment="1">
      <alignment horizontal="center" vertical="center" wrapText="1" readingOrder="1"/>
    </xf>
    <xf numFmtId="0" fontId="16" fillId="18" borderId="7" xfId="2" applyNumberFormat="1" applyFont="1" applyFill="1" applyBorder="1" applyAlignment="1">
      <alignment horizontal="center" vertical="center" wrapText="1" readingOrder="1"/>
    </xf>
    <xf numFmtId="0" fontId="16" fillId="18" borderId="7" xfId="2" applyFont="1" applyFill="1" applyBorder="1" applyAlignment="1">
      <alignment horizontal="center"/>
    </xf>
    <xf numFmtId="0" fontId="16" fillId="0" borderId="0" xfId="0" applyFont="1"/>
    <xf numFmtId="37" fontId="16" fillId="18" borderId="7" xfId="2" applyNumberFormat="1" applyFont="1" applyFill="1" applyBorder="1" applyAlignment="1">
      <alignment horizontal="center" vertical="top" wrapText="1"/>
    </xf>
    <xf numFmtId="1" fontId="0" fillId="0" borderId="0" xfId="0" applyNumberFormat="1" applyAlignment="1">
      <alignment horizontal="center"/>
    </xf>
    <xf numFmtId="0" fontId="3" fillId="2" borderId="19" xfId="2" applyNumberFormat="1" applyBorder="1" applyAlignment="1">
      <alignment horizontal="center" vertical="center" wrapText="1" readingOrder="1"/>
    </xf>
    <xf numFmtId="0" fontId="3" fillId="2" borderId="19" xfId="2" applyBorder="1" applyAlignment="1">
      <alignment horizontal="center" vertical="center" wrapText="1" readingOrder="1"/>
    </xf>
    <xf numFmtId="0" fontId="3" fillId="2" borderId="69" xfId="2" applyBorder="1" applyAlignment="1">
      <alignment horizontal="center" vertical="center" wrapText="1" readingOrder="1"/>
    </xf>
    <xf numFmtId="0" fontId="3" fillId="9" borderId="19" xfId="9" applyBorder="1" applyAlignment="1">
      <alignment horizontal="center" vertical="center" wrapText="1" readingOrder="1"/>
    </xf>
    <xf numFmtId="0" fontId="3" fillId="9" borderId="69" xfId="9" applyBorder="1" applyAlignment="1">
      <alignment horizontal="center" vertical="center" wrapText="1" readingOrder="1"/>
    </xf>
    <xf numFmtId="0" fontId="3" fillId="4" borderId="19" xfId="4" applyBorder="1" applyAlignment="1">
      <alignment horizontal="center" vertical="center" wrapText="1" readingOrder="1"/>
    </xf>
    <xf numFmtId="0" fontId="3" fillId="4" borderId="69" xfId="4" applyBorder="1" applyAlignment="1">
      <alignment horizontal="center" vertical="center" wrapText="1" readingOrder="1"/>
    </xf>
    <xf numFmtId="0" fontId="3" fillId="11" borderId="19" xfId="11" applyBorder="1" applyAlignment="1">
      <alignment horizontal="center" vertical="center" wrapText="1" readingOrder="1"/>
    </xf>
    <xf numFmtId="0" fontId="3" fillId="11" borderId="69" xfId="11" applyBorder="1" applyAlignment="1">
      <alignment horizontal="center" vertical="center" wrapText="1" readingOrder="1"/>
    </xf>
    <xf numFmtId="0" fontId="3" fillId="7" borderId="19" xfId="7" applyBorder="1" applyAlignment="1">
      <alignment horizontal="center" vertical="center" wrapText="1" readingOrder="1"/>
    </xf>
    <xf numFmtId="0" fontId="3" fillId="7" borderId="69" xfId="7" applyBorder="1" applyAlignment="1">
      <alignment horizontal="center" vertical="center" wrapText="1" readingOrder="1"/>
    </xf>
    <xf numFmtId="0" fontId="0" fillId="0" borderId="69" xfId="0" applyBorder="1" applyAlignment="1">
      <alignment horizontal="center" vertical="center"/>
    </xf>
    <xf numFmtId="0" fontId="3" fillId="11" borderId="66" xfId="11" applyBorder="1"/>
    <xf numFmtId="0" fontId="3" fillId="11" borderId="66" xfId="11" applyBorder="1" applyAlignment="1">
      <alignment horizontal="center" vertical="center" wrapText="1" readingOrder="1"/>
    </xf>
    <xf numFmtId="0" fontId="3" fillId="11" borderId="77" xfId="11" applyBorder="1" applyAlignment="1">
      <alignment horizontal="center" vertical="center"/>
    </xf>
    <xf numFmtId="1" fontId="3" fillId="11" borderId="66" xfId="11" applyNumberFormat="1" applyBorder="1" applyAlignment="1">
      <alignment horizontal="center" vertical="center" wrapText="1" readingOrder="1"/>
    </xf>
    <xf numFmtId="1" fontId="3" fillId="11" borderId="78" xfId="11" applyNumberFormat="1" applyBorder="1" applyAlignment="1">
      <alignment horizontal="center" vertical="center" wrapText="1" readingOrder="1"/>
    </xf>
    <xf numFmtId="1" fontId="3" fillId="11" borderId="66" xfId="11" applyNumberFormat="1" applyBorder="1" applyAlignment="1">
      <alignment horizontal="center" vertical="center"/>
    </xf>
    <xf numFmtId="0" fontId="3" fillId="11" borderId="7" xfId="11" applyBorder="1" applyAlignment="1">
      <alignment horizontal="center"/>
    </xf>
    <xf numFmtId="1" fontId="3" fillId="2" borderId="0" xfId="2" applyNumberFormat="1" applyBorder="1" applyAlignment="1">
      <alignment horizontal="center" vertical="center" wrapText="1" readingOrder="1"/>
    </xf>
    <xf numFmtId="1" fontId="3" fillId="2" borderId="50" xfId="2" applyNumberFormat="1" applyBorder="1" applyAlignment="1">
      <alignment horizontal="center" vertical="center" wrapText="1" readingOrder="1"/>
    </xf>
    <xf numFmtId="0" fontId="12" fillId="0" borderId="70" xfId="0" applyFont="1" applyBorder="1" applyAlignment="1">
      <alignment horizontal="center" vertical="center"/>
    </xf>
    <xf numFmtId="0" fontId="0" fillId="0" borderId="71" xfId="0" applyBorder="1" applyAlignment="1">
      <alignment horizontal="center"/>
    </xf>
    <xf numFmtId="49" fontId="5" fillId="13" borderId="67" xfId="0" applyNumberFormat="1" applyFont="1" applyFill="1" applyBorder="1" applyAlignment="1">
      <alignment horizontal="center" vertical="top" wrapText="1" readingOrder="1"/>
    </xf>
    <xf numFmtId="49" fontId="5" fillId="13" borderId="68" xfId="0" applyNumberFormat="1" applyFont="1" applyFill="1" applyBorder="1" applyAlignment="1">
      <alignment horizontal="center" vertical="top" wrapText="1" readingOrder="1"/>
    </xf>
    <xf numFmtId="0" fontId="4" fillId="6" borderId="56" xfId="6" applyBorder="1" applyAlignment="1">
      <alignment horizontal="center"/>
    </xf>
    <xf numFmtId="0" fontId="4" fillId="6" borderId="57" xfId="6" applyBorder="1" applyAlignment="1">
      <alignment horizontal="center"/>
    </xf>
    <xf numFmtId="49" fontId="4" fillId="6" borderId="56" xfId="6" applyNumberFormat="1" applyBorder="1" applyAlignment="1">
      <alignment horizontal="center" vertical="top" wrapText="1" readingOrder="1"/>
    </xf>
    <xf numFmtId="49" fontId="4" fillId="6" borderId="57" xfId="6" applyNumberFormat="1" applyBorder="1" applyAlignment="1">
      <alignment horizontal="center" vertical="top" wrapText="1" readingOrder="1"/>
    </xf>
    <xf numFmtId="49" fontId="5" fillId="13" borderId="56" xfId="0" applyNumberFormat="1" applyFont="1" applyFill="1" applyBorder="1" applyAlignment="1">
      <alignment horizontal="center" vertical="top" wrapText="1" readingOrder="1"/>
    </xf>
    <xf numFmtId="49" fontId="5" fillId="13" borderId="57" xfId="0" applyNumberFormat="1" applyFont="1" applyFill="1" applyBorder="1" applyAlignment="1">
      <alignment horizontal="center" vertical="top" wrapText="1" readingOrder="1"/>
    </xf>
    <xf numFmtId="49" fontId="5" fillId="13" borderId="64" xfId="0" applyNumberFormat="1" applyFont="1" applyFill="1" applyBorder="1" applyAlignment="1">
      <alignment horizontal="center" vertical="top" wrapText="1" readingOrder="1"/>
    </xf>
    <xf numFmtId="49" fontId="5" fillId="13" borderId="65" xfId="0" applyNumberFormat="1" applyFont="1" applyFill="1" applyBorder="1" applyAlignment="1">
      <alignment horizontal="center" vertical="top" wrapText="1" readingOrder="1"/>
    </xf>
    <xf numFmtId="0" fontId="5" fillId="13" borderId="56" xfId="0" applyFont="1" applyFill="1" applyBorder="1" applyAlignment="1">
      <alignment horizontal="center" vertical="top" wrapText="1" readingOrder="1"/>
    </xf>
    <xf numFmtId="0" fontId="5" fillId="13" borderId="57" xfId="0" applyFont="1" applyFill="1" applyBorder="1" applyAlignment="1">
      <alignment horizontal="center" vertical="top" wrapText="1" readingOrder="1"/>
    </xf>
    <xf numFmtId="49" fontId="5" fillId="13" borderId="56" xfId="0" applyNumberFormat="1" applyFont="1" applyFill="1" applyBorder="1" applyAlignment="1">
      <alignment horizontal="center" vertical="center" wrapText="1" readingOrder="1"/>
    </xf>
    <xf numFmtId="49" fontId="5" fillId="13" borderId="57" xfId="0" applyNumberFormat="1" applyFont="1" applyFill="1" applyBorder="1" applyAlignment="1">
      <alignment horizontal="center" vertical="center" wrapText="1" readingOrder="1"/>
    </xf>
    <xf numFmtId="0" fontId="0" fillId="0" borderId="7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8" xfId="0" applyBorder="1" applyAlignment="1">
      <alignment horizontal="center"/>
    </xf>
    <xf numFmtId="0" fontId="4" fillId="6" borderId="5" xfId="6" applyBorder="1" applyAlignment="1">
      <alignment horizontal="center"/>
    </xf>
    <xf numFmtId="0" fontId="4" fillId="6" borderId="1" xfId="6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3" fillId="3" borderId="13" xfId="3" applyBorder="1" applyAlignment="1">
      <alignment horizontal="center"/>
    </xf>
    <xf numFmtId="0" fontId="3" fillId="3" borderId="14" xfId="3" applyBorder="1" applyAlignment="1">
      <alignment horizontal="center"/>
    </xf>
    <xf numFmtId="0" fontId="3" fillId="3" borderId="15" xfId="3" applyBorder="1" applyAlignment="1">
      <alignment horizontal="center"/>
    </xf>
    <xf numFmtId="0" fontId="3" fillId="10" borderId="13" xfId="10" applyBorder="1" applyAlignment="1">
      <alignment horizontal="center"/>
    </xf>
    <xf numFmtId="0" fontId="3" fillId="10" borderId="14" xfId="10" applyBorder="1" applyAlignment="1">
      <alignment horizontal="center"/>
    </xf>
    <xf numFmtId="0" fontId="3" fillId="10" borderId="15" xfId="10" applyBorder="1" applyAlignment="1">
      <alignment horizontal="center"/>
    </xf>
    <xf numFmtId="0" fontId="3" fillId="5" borderId="13" xfId="5" applyBorder="1" applyAlignment="1">
      <alignment horizontal="center"/>
    </xf>
    <xf numFmtId="0" fontId="3" fillId="5" borderId="14" xfId="5" applyBorder="1" applyAlignment="1">
      <alignment horizontal="center"/>
    </xf>
    <xf numFmtId="0" fontId="3" fillId="5" borderId="15" xfId="5" applyBorder="1" applyAlignment="1">
      <alignment horizontal="center"/>
    </xf>
    <xf numFmtId="0" fontId="3" fillId="12" borderId="13" xfId="12" applyBorder="1" applyAlignment="1">
      <alignment horizontal="center"/>
    </xf>
    <xf numFmtId="0" fontId="3" fillId="12" borderId="14" xfId="12" applyBorder="1" applyAlignment="1">
      <alignment horizontal="center"/>
    </xf>
    <xf numFmtId="0" fontId="3" fillId="12" borderId="15" xfId="12" applyBorder="1" applyAlignment="1">
      <alignment horizontal="center"/>
    </xf>
    <xf numFmtId="0" fontId="3" fillId="8" borderId="13" xfId="8" applyBorder="1" applyAlignment="1">
      <alignment horizontal="center"/>
    </xf>
    <xf numFmtId="0" fontId="3" fillId="8" borderId="14" xfId="8" applyBorder="1" applyAlignment="1">
      <alignment horizontal="center"/>
    </xf>
    <xf numFmtId="0" fontId="3" fillId="8" borderId="15" xfId="8" applyBorder="1" applyAlignment="1">
      <alignment horizontal="center"/>
    </xf>
    <xf numFmtId="49" fontId="5" fillId="13" borderId="67" xfId="0" applyNumberFormat="1" applyFont="1" applyFill="1" applyBorder="1" applyAlignment="1">
      <alignment horizontal="center" vertical="center" wrapText="1" readingOrder="1"/>
    </xf>
    <xf numFmtId="49" fontId="5" fillId="13" borderId="73" xfId="0" applyNumberFormat="1" applyFont="1" applyFill="1" applyBorder="1" applyAlignment="1">
      <alignment horizontal="center" vertical="center" wrapText="1" readingOrder="1"/>
    </xf>
    <xf numFmtId="49" fontId="17" fillId="17" borderId="67" xfId="0" applyNumberFormat="1" applyFont="1" applyFill="1" applyBorder="1" applyAlignment="1">
      <alignment horizontal="center" vertical="center" wrapText="1" readingOrder="1"/>
    </xf>
    <xf numFmtId="49" fontId="17" fillId="17" borderId="73" xfId="0" applyNumberFormat="1" applyFont="1" applyFill="1" applyBorder="1" applyAlignment="1">
      <alignment horizontal="center" vertical="center" wrapText="1" readingOrder="1"/>
    </xf>
    <xf numFmtId="0" fontId="3" fillId="8" borderId="79" xfId="8" applyBorder="1" applyAlignment="1">
      <alignment horizontal="center"/>
    </xf>
    <xf numFmtId="0" fontId="3" fillId="8" borderId="80" xfId="8" applyBorder="1" applyAlignment="1">
      <alignment horizontal="center"/>
    </xf>
    <xf numFmtId="0" fontId="3" fillId="8" borderId="81" xfId="8" applyBorder="1" applyAlignment="1">
      <alignment horizontal="center"/>
    </xf>
    <xf numFmtId="49" fontId="17" fillId="17" borderId="64" xfId="0" applyNumberFormat="1" applyFont="1" applyFill="1" applyBorder="1" applyAlignment="1">
      <alignment horizontal="center" vertical="top" wrapText="1" readingOrder="1"/>
    </xf>
    <xf numFmtId="49" fontId="17" fillId="17" borderId="65" xfId="0" applyNumberFormat="1" applyFont="1" applyFill="1" applyBorder="1" applyAlignment="1">
      <alignment horizontal="center" vertical="top" wrapText="1" readingOrder="1"/>
    </xf>
    <xf numFmtId="0" fontId="3" fillId="12" borderId="79" xfId="12" applyBorder="1" applyAlignment="1">
      <alignment horizontal="center"/>
    </xf>
    <xf numFmtId="0" fontId="3" fillId="12" borderId="80" xfId="12" applyBorder="1" applyAlignment="1">
      <alignment horizontal="center"/>
    </xf>
    <xf numFmtId="0" fontId="3" fillId="12" borderId="81" xfId="12" applyBorder="1" applyAlignment="1">
      <alignment horizontal="center"/>
    </xf>
  </cellXfs>
  <cellStyles count="32">
    <cellStyle name="20% - Accent1 2" xfId="17" xr:uid="{4111292B-B657-426E-8FEC-8AE17C8B7BCB}"/>
    <cellStyle name="20% - Accent2 2" xfId="19" xr:uid="{35E4FE1F-1942-44E6-9838-E01A3E20F801}"/>
    <cellStyle name="20% - Accent4 2" xfId="22" xr:uid="{BC0B4D06-8946-4712-A4A5-E17DCFB82176}"/>
    <cellStyle name="20% - Accent5 2" xfId="24" xr:uid="{D72B44F1-CAD2-4A7C-8BFC-E441F40294EA}"/>
    <cellStyle name="20% - Accent6 2" xfId="26" xr:uid="{0B494FDD-9E5C-45C9-9B2E-879E5DE20243}"/>
    <cellStyle name="20% - Colore 1" xfId="2" builtinId="30"/>
    <cellStyle name="20% - Colore 2" xfId="4" builtinId="34"/>
    <cellStyle name="20% - Colore 4" xfId="7" builtinId="42"/>
    <cellStyle name="20% - Colore 5" xfId="9" builtinId="46"/>
    <cellStyle name="20% - Colore 6" xfId="11" builtinId="50"/>
    <cellStyle name="40% - Accent3 2" xfId="28" xr:uid="{5C4AA89A-3C84-4C84-9895-3038E1EA7452}"/>
    <cellStyle name="40% - Colore 3" xfId="13" builtinId="39"/>
    <cellStyle name="60% - Accent1 2" xfId="18" xr:uid="{C5E6229A-1A12-4165-B91A-6C6EEB2F770F}"/>
    <cellStyle name="60% - Accent2 2" xfId="20" xr:uid="{815C6040-B50A-4B9D-BED0-7C7FFF4A8F22}"/>
    <cellStyle name="60% - Accent4 2" xfId="23" xr:uid="{7FF89A8D-581F-4D95-A56E-47DC5CFD67BD}"/>
    <cellStyle name="60% - Accent5 2" xfId="25" xr:uid="{D14EDE4F-D987-4D0E-922A-AE4565A89830}"/>
    <cellStyle name="60% - Accent6 2" xfId="27" xr:uid="{3E37BC6B-FBEE-40DA-814E-010D9C2714D0}"/>
    <cellStyle name="60% - Colore 1" xfId="3" builtinId="32"/>
    <cellStyle name="60% - Colore 2" xfId="5" builtinId="36"/>
    <cellStyle name="60% - Colore 4" xfId="8" builtinId="44"/>
    <cellStyle name="60% - Colore 5" xfId="10" builtinId="48"/>
    <cellStyle name="60% - Colore 6" xfId="12" builtinId="52"/>
    <cellStyle name="Accent3 2" xfId="21" xr:uid="{E9689E0E-EB9A-4B02-8A3F-405B4DEF310F}"/>
    <cellStyle name="Collegamento ipertestuale" xfId="31" builtinId="8"/>
    <cellStyle name="Colore 3" xfId="6" builtinId="37"/>
    <cellStyle name="Currency 2" xfId="16" xr:uid="{44B605B2-E3D4-4AF7-B671-589BD54AC5B9}"/>
    <cellStyle name="Normal 2" xfId="15" xr:uid="{8BFF6BA9-E7BB-4EEA-92DC-4B432C8A58A0}"/>
    <cellStyle name="Normal 3" xfId="14" xr:uid="{0D61B5B4-9EF9-4BD6-A038-A993DF101888}"/>
    <cellStyle name="Normal 3 2" xfId="30" xr:uid="{8119EE0B-F249-4E2A-B02C-D3CCCB431AA6}"/>
    <cellStyle name="Normal 4" xfId="29" xr:uid="{B5FB708D-7ECA-46A7-ACD7-A66F47CC3AD8}"/>
    <cellStyle name="Normale" xfId="0" builtinId="0"/>
    <cellStyle name="Valuta" xfId="1" builtin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Ex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Ex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Ex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Ex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title pos="t" align="ctr" overlay="0">
      <cx:tx>
        <cx:txData>
          <cx:v>Revolut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Revolut</a:t>
          </a:r>
        </a:p>
      </cx:txPr>
    </cx:title>
    <cx:plotArea>
      <cx:plotAreaRegion>
        <cx:series layoutId="sunburst" uniqueId="{C67960EF-559C-4B4C-9195-C1FCDF1695BA}">
          <cx:tx>
            <cx:txData>
              <cx:f>_xlchart.v1.1</cx:f>
              <cx:v>REVOLUT</cx:v>
            </cx:txData>
          </cx:tx>
          <cx:dataLabels/>
          <cx:dataId val="0"/>
        </cx:series>
      </cx:plotAreaRegion>
    </cx:plotArea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_xlchart.v1.29</cx:f>
      </cx:strDim>
      <cx:numDim type="size">
        <cx:f>_xlchart.v1.31</cx:f>
      </cx:numDim>
    </cx:data>
  </cx:chartData>
  <cx:chart>
    <cx:title pos="t" align="ctr" overlay="0">
      <cx:tx>
        <cx:txData>
          <cx:v>monabanq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monabanq</a:t>
          </a:r>
        </a:p>
      </cx:txPr>
    </cx:title>
    <cx:plotArea>
      <cx:plotAreaRegion>
        <cx:series layoutId="sunburst" uniqueId="{00000000-402B-461D-8E86-4E22604AE06C}" formatIdx="1">
          <cx:tx>
            <cx:txData>
              <cx:f>_xlchart.v1.30</cx:f>
              <cx:v>MONABANQ</cx:v>
            </cx:txData>
          </cx:tx>
          <cx:dataLabels/>
          <cx:dataId val="0"/>
        </cx:series>
      </cx:plotAreaRegion>
    </cx:plotArea>
  </cx:chart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_xlchart.v1.32</cx:f>
      </cx:strDim>
      <cx:numDim type="size">
        <cx:f>_xlchart.v1.34</cx:f>
      </cx:numDim>
    </cx:data>
  </cx:chartData>
  <cx:chart>
    <cx:title pos="t" align="ctr" overlay="0">
      <cx:tx>
        <cx:txData>
          <cx:v>Bnext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Bnext</a:t>
          </a:r>
        </a:p>
      </cx:txPr>
    </cx:title>
    <cx:plotArea>
      <cx:plotAreaRegion>
        <cx:series layoutId="sunburst" uniqueId="{C67960EF-559C-4B4C-9195-C1FCDF1695BA}">
          <cx:tx>
            <cx:txData>
              <cx:f>_xlchart.v1.33</cx:f>
              <cx:v>BNEXT</cx:v>
            </cx:txData>
          </cx:tx>
          <cx:dataLabels/>
          <cx:dataId val="0"/>
        </cx:series>
      </cx:plotAreaRegion>
    </cx:plotArea>
  </cx:chart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_xlchart.v1.35</cx:f>
      </cx:strDim>
      <cx:numDim type="size">
        <cx:f>_xlchart.v1.37</cx:f>
      </cx:numDim>
    </cx:data>
  </cx:chartData>
  <cx:chart>
    <cx:title pos="t" align="ctr" overlay="0">
      <cx:tx>
        <cx:txData>
          <cx:v>OpenBank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OpenBank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_xlchart.v1.36</cx:f>
              <cx:v>OPENBANK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1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_xlchart.v1.38</cx:f>
      </cx:strDim>
      <cx:numDim type="size">
        <cx:f>_xlchart.v1.40</cx:f>
      </cx:numDim>
    </cx:data>
  </cx:chartData>
  <cx:chart>
    <cx:title pos="t" align="ctr" overlay="0">
      <cx:tx>
        <cx:txData>
          <cx:v>imagin Bank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imagin Bank</a:t>
          </a:r>
        </a:p>
      </cx:txPr>
    </cx:title>
    <cx:plotArea>
      <cx:plotAreaRegion>
        <cx:series layoutId="sunburst" uniqueId="{00000000-402B-461D-8E86-4E22604AE06C}" formatIdx="1">
          <cx:tx>
            <cx:txData>
              <cx:f>_xlchart.v1.39</cx:f>
              <cx:v>IMAGINBANK</cx:v>
            </cx:txData>
          </cx:tx>
          <cx:dataLabels/>
          <cx:dataId val="0"/>
        </cx:series>
      </cx:plotAreaRegion>
    </cx:plotArea>
  </cx:chart>
</cx:chartSpace>
</file>

<file path=xl/charts/chartEx1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_xlchart.v1.41</cx:f>
      </cx:strDim>
      <cx:numDim type="size">
        <cx:f>_xlchart.v1.43</cx:f>
      </cx:numDim>
    </cx:data>
  </cx:chartData>
  <cx:chart>
    <cx:title pos="t" align="ctr" overlay="0">
      <cx:tx>
        <cx:txData>
          <cx:v>RebellionPay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RebellionPay</a:t>
          </a:r>
        </a:p>
      </cx:txPr>
    </cx:title>
    <cx:plotArea>
      <cx:plotAreaRegion>
        <cx:series layoutId="sunburst" uniqueId="{00000000-402B-461D-8E86-4E22604AE06C}" formatIdx="1">
          <cx:tx>
            <cx:txData>
              <cx:f>_xlchart.v1.42</cx:f>
              <cx:v>REBELLION PAY</cx:v>
            </cx:txData>
          </cx:tx>
          <cx:dataLabels/>
          <cx:dataId val="0"/>
        </cx:series>
      </cx:plotAreaRegion>
    </cx:plotArea>
  </cx:chart>
</cx:chartSpace>
</file>

<file path=xl/charts/chartEx1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_xlchart.v1.44</cx:f>
      </cx:strDim>
      <cx:numDim type="size">
        <cx:f>_xlchart.v1.46</cx:f>
      </cx:numDim>
    </cx:data>
  </cx:chartData>
  <cx:chart>
    <cx:title pos="t" align="ctr" overlay="0">
      <cx:tx>
        <cx:txData>
          <cx:v>Fazil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Fazil</a:t>
          </a:r>
        </a:p>
      </cx:txPr>
    </cx:title>
    <cx:plotArea>
      <cx:plotAreaRegion>
        <cx:series layoutId="sunburst" uniqueId="{00000000-402B-461D-8E86-4E22604AE06C}" formatIdx="1">
          <cx:tx>
            <cx:txData>
              <cx:f>_xlchart.v1.45</cx:f>
              <cx:v>FAZIL</cx:v>
            </cx:txData>
          </cx:tx>
          <cx:dataLabels/>
          <cx:dataId val="0"/>
        </cx:series>
      </cx:plotAreaRegion>
    </cx:plotArea>
  </cx:chart>
</cx:chartSpace>
</file>

<file path=xl/charts/chartEx1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_xlchart.v1.47</cx:f>
      </cx:strDim>
      <cx:numDim type="size">
        <cx:f>_xlchart.v1.49</cx:f>
      </cx:numDim>
    </cx:data>
  </cx:chartData>
  <cx:chart>
    <cx:title pos="t" align="ctr" overlay="0">
      <cx:tx>
        <cx:txData>
          <cx:v>BuddyBank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BuddyBank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_xlchart.v1.48</cx:f>
              <cx:v>TINABA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1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_xlchart.v1.50</cx:f>
      </cx:strDim>
      <cx:numDim type="size">
        <cx:f>_xlchart.v1.52</cx:f>
      </cx:numDim>
    </cx:data>
  </cx:chartData>
  <cx:chart>
    <cx:title pos="t" align="ctr" overlay="0">
      <cx:tx>
        <cx:txData>
          <cx:v>BuddyBank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BuddyBank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_xlchart.v1.51</cx:f>
              <cx:v>BUDDY BANK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1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_xlchart.v1.53</cx:f>
      </cx:strDim>
      <cx:numDim type="size">
        <cx:f>_xlchart.v1.57</cx:f>
      </cx:numDim>
    </cx:data>
    <cx:data id="1">
      <cx:strDim type="cat">
        <cx:f>_xlchart.v1.53</cx:f>
      </cx:strDim>
      <cx:numDim type="size">
        <cx:f>_xlchart.v1.54</cx:f>
      </cx:numDim>
    </cx:data>
  </cx:chartData>
  <cx:chart>
    <cx:title pos="t" align="ctr" overlay="0">
      <cx:tx>
        <cx:txData>
          <cx:v>Hype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Hype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_xlchart.v1.56</cx:f>
              <cx:v>HYPE </cx:v>
            </cx:txData>
          </cx:tx>
          <cx:dataLabels pos="ctr">
            <cx:visibility seriesName="0" categoryName="1" value="0"/>
          </cx:dataLabels>
          <cx:dataId val="0"/>
        </cx:series>
        <cx:series layoutId="sunburst" hidden="1" uniqueId="{00000000-402B-461D-8E86-4E22604AE06C}" formatIdx="1">
          <cx:tx>
            <cx:txData>
              <cx:f>_xlchart.v1.55</cx:f>
              <cx:v>WISE</cx:v>
            </cx:txData>
          </cx:tx>
          <cx:dataId val="1"/>
        </cx:series>
      </cx:plotAreaRegion>
    </cx:plotArea>
  </cx:chart>
</cx:chartSpace>
</file>

<file path=xl/charts/chartEx1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_xlchart.v1.58</cx:f>
      </cx:strDim>
      <cx:numDim type="size">
        <cx:f>_xlchart.v1.60</cx:f>
      </cx:numDim>
    </cx:data>
  </cx:chartData>
  <cx:chart>
    <cx:title pos="t" align="ctr" overlay="0">
      <cx:tx>
        <cx:txData>
          <cx:v>N26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N26</a:t>
          </a:r>
        </a:p>
      </cx:txPr>
    </cx:title>
    <cx:plotArea>
      <cx:plotAreaRegion>
        <cx:series layoutId="sunburst" uniqueId="{C67960EF-559C-4B4C-9195-C1FCDF1695BA}">
          <cx:tx>
            <cx:txData>
              <cx:f>_xlchart.v1.59</cx:f>
              <cx:v>N26</cx:v>
            </cx:txData>
          </cx:tx>
          <cx:dataLabels/>
          <cx:dataId val="0"/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_xlchart.v1.5</cx:f>
      </cx:numDim>
    </cx:data>
  </cx:chartData>
  <cx:chart>
    <cx:title pos="t" align="ctr" overlay="0">
      <cx:tx>
        <cx:txData>
          <cx:v>Monzo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Monzo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_xlchart.v1.4</cx:f>
              <cx:v>MONZO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2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_xlchart.v1.61</cx:f>
      </cx:strDim>
      <cx:numDim type="size">
        <cx:f>_xlchart.v1.63</cx:f>
      </cx:numDim>
    </cx:data>
  </cx:chartData>
  <cx:chart>
    <cx:title pos="t" align="ctr" overlay="0">
      <cx:tx>
        <cx:txData>
          <cx:v>Tomorrow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Tomorrow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_xlchart.v1.62</cx:f>
              <cx:v>TOMORROW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2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_xlchart.v1.64</cx:f>
      </cx:strDim>
      <cx:numDim type="size">
        <cx:f>_xlchart.v1.68</cx:f>
      </cx:numDim>
    </cx:data>
    <cx:data id="1">
      <cx:strDim type="cat">
        <cx:f>_xlchart.v1.64</cx:f>
      </cx:strDim>
      <cx:numDim type="size">
        <cx:f>_xlchart.v1.65</cx:f>
      </cx:numDim>
    </cx:data>
  </cx:chartData>
  <cx:chart>
    <cx:title pos="t" align="ctr" overlay="0">
      <cx:tx>
        <cx:txData>
          <cx:v>Vivid Money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Vivid Money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_xlchart.v1.67</cx:f>
              <cx:v>VIVID MONEY</cx:v>
            </cx:txData>
          </cx:tx>
          <cx:dataLabels pos="ctr">
            <cx:visibility seriesName="0" categoryName="1" value="0"/>
          </cx:dataLabels>
          <cx:dataId val="0"/>
        </cx:series>
        <cx:series layoutId="sunburst" hidden="1" uniqueId="{00000000-402B-461D-8E86-4E22604AE06C}" formatIdx="1">
          <cx:tx>
            <cx:txData>
              <cx:f>_xlchart.v1.66</cx:f>
              <cx:v>WISE</cx:v>
            </cx:txData>
          </cx:tx>
          <cx:dataId val="1"/>
        </cx:series>
      </cx:plotAreaRegion>
    </cx:plotArea>
  </cx:chart>
</cx:chartSpace>
</file>

<file path=xl/charts/chartEx2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_xlchart.v1.69</cx:f>
      </cx:strDim>
      <cx:numDim type="size">
        <cx:f>_xlchart.v1.71</cx:f>
      </cx:numDim>
    </cx:data>
  </cx:chartData>
  <cx:chart>
    <cx:title pos="t" align="ctr" overlay="0">
      <cx:tx>
        <cx:txData>
          <cx:v>Fidor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Fidor</a:t>
          </a:r>
        </a:p>
      </cx:txPr>
    </cx:title>
    <cx:plotArea>
      <cx:plotAreaRegion>
        <cx:series layoutId="sunburst" uniqueId="{00000000-402B-461D-8E86-4E22604AE06C}" formatIdx="1">
          <cx:tx>
            <cx:txData>
              <cx:f>_xlchart.v1.70</cx:f>
              <cx:v>FIDOR </cx:v>
            </cx:txData>
          </cx:tx>
          <cx:dataLabels/>
          <cx:dataId val="0"/>
        </cx:series>
      </cx:plotAreaRegion>
    </cx:plotArea>
  </cx:chart>
</cx:chartSpace>
</file>

<file path=xl/charts/chartEx2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_xlchart.v1.72</cx:f>
      </cx:strDim>
      <cx:numDim type="size">
        <cx:f>_xlchart.v1.74</cx:f>
      </cx:numDim>
    </cx:data>
  </cx:chartData>
  <cx:chart>
    <cx:title pos="t" align="ctr" overlay="0">
      <cx:tx>
        <cx:txData>
          <cx:v>Insha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Insha</a:t>
          </a:r>
        </a:p>
      </cx:txPr>
    </cx:title>
    <cx:plotArea>
      <cx:plotAreaRegion>
        <cx:series layoutId="sunburst" uniqueId="{00000000-402B-461D-8E86-4E22604AE06C}" formatIdx="1">
          <cx:tx>
            <cx:txData>
              <cx:f>_xlchart.v1.73</cx:f>
              <cx:v>INSHA</cx:v>
            </cx:txData>
          </cx:tx>
          <cx:dataLabels/>
          <cx:dataId val="0"/>
        </cx:series>
      </cx:plotAreaRegion>
    </cx:plotArea>
  </cx:chart>
</cx:chartSpace>
</file>

<file path=xl/charts/chartEx2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_xlchart.v1.75</cx:f>
      </cx:strDim>
      <cx:numDim type="size">
        <cx:f>_xlchart.v1.77</cx:f>
      </cx:numDim>
    </cx:data>
  </cx:chartData>
  <cx:chart>
    <cx:title pos="t" align="ctr" overlay="0">
      <cx:tx>
        <cx:txData>
          <cx:v>Bunq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Bunq</a:t>
          </a:r>
        </a:p>
      </cx:txPr>
    </cx:title>
    <cx:plotArea>
      <cx:plotAreaRegion>
        <cx:series layoutId="sunburst" uniqueId="{C67960EF-559C-4B4C-9195-C1FCDF1695BA}">
          <cx:tx>
            <cx:txData>
              <cx:f>_xlchart.v1.76</cx:f>
              <cx:v>BUNQ</cx:v>
            </cx:txData>
          </cx:tx>
          <cx:dataLabels/>
          <cx:dataId val="0"/>
        </cx:series>
      </cx:plotAreaRegion>
    </cx:plotArea>
  </cx:chart>
</cx:chartSpace>
</file>

<file path=xl/charts/chartEx2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_xlchart.v1.78</cx:f>
      </cx:strDim>
      <cx:numDim type="size">
        <cx:f>_xlchart.v1.80</cx:f>
      </cx:numDim>
    </cx:data>
  </cx:chartData>
  <cx:chart>
    <cx:title pos="t" align="ctr" overlay="0">
      <cx:tx>
        <cx:txData>
          <cx:v>Lunar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Lunar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_xlchart.v1.79</cx:f>
              <cx:v>LUNAR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size">
        <cx:f>_xlchart.v1.8</cx:f>
      </cx:numDim>
    </cx:data>
    <cx:data id="1">
      <cx:strDim type="cat">
        <cx:f>_xlchart.v1.6</cx:f>
      </cx:strDim>
      <cx:numDim type="size">
        <cx:f>_xlchart.v1.9</cx:f>
      </cx:numDim>
    </cx:data>
  </cx:chartData>
  <cx:chart>
    <cx:title pos="t" align="ctr" overlay="0">
      <cx:tx>
        <cx:txData>
          <cx:v>Starling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Starling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_xlchart.v1.7</cx:f>
              <cx:v>STARLING</cx:v>
            </cx:txData>
          </cx:tx>
          <cx:dataLabels pos="ctr">
            <cx:visibility seriesName="0" categoryName="1" value="0"/>
          </cx:dataLabels>
          <cx:dataId val="0"/>
        </cx:series>
        <cx:series layoutId="sunburst" hidden="1" uniqueId="{00000000-402B-461D-8E86-4E22604AE06C}" formatIdx="1">
          <cx:tx>
            <cx:txData>
              <cx:f>_xlchart.v1.10</cx:f>
              <cx:v>WISE</cx:v>
            </cx:txData>
          </cx:tx>
          <cx:dataId val="1"/>
        </cx:series>
      </cx:plotAreaRegion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_xlchart.v1.11</cx:f>
      </cx:strDim>
      <cx:numDim type="size">
        <cx:f>_xlchart.v1.13</cx:f>
      </cx:numDim>
    </cx:data>
  </cx:chartData>
  <cx:chart>
    <cx:title pos="t" align="ctr" overlay="0">
      <cx:tx>
        <cx:txData>
          <cx:v>Wise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Wise</a:t>
          </a:r>
        </a:p>
      </cx:txPr>
    </cx:title>
    <cx:plotArea>
      <cx:plotAreaRegion>
        <cx:series layoutId="sunburst" uniqueId="{00000000-402B-461D-8E86-4E22604AE06C}" formatIdx="1">
          <cx:tx>
            <cx:txData>
              <cx:f>_xlchart.v1.12</cx:f>
              <cx:v>WISE</cx:v>
            </cx:txData>
          </cx:tx>
          <cx:dataLabels/>
          <cx:dataId val="0"/>
        </cx:series>
      </cx:plotAreaRegion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size">
        <cx:f>_xlchart.v1.16</cx:f>
      </cx:numDim>
    </cx:data>
  </cx:chartData>
  <cx:chart>
    <cx:title pos="t" align="ctr" overlay="0">
      <cx:tx>
        <cx:txData>
          <cx:v>Chase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Chase</a:t>
          </a:r>
        </a:p>
      </cx:txPr>
    </cx:title>
    <cx:plotArea>
      <cx:plotAreaRegion>
        <cx:series layoutId="sunburst" uniqueId="{00000000-402B-461D-8E86-4E22604AE06C}" formatIdx="1">
          <cx:tx>
            <cx:txData>
              <cx:f>_xlchart.v1.15</cx:f>
              <cx:v>CHASE</cx:v>
            </cx:txData>
          </cx:tx>
          <cx:dataLabels/>
          <cx:dataId val="0"/>
        </cx:series>
      </cx:plotAreaRegion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_xlchart.v1.17</cx:f>
      </cx:strDim>
      <cx:numDim type="size">
        <cx:f>_xlchart.v1.19</cx:f>
      </cx:numDim>
    </cx:data>
  </cx:chartData>
  <cx:chart>
    <cx:title pos="t" align="ctr" overlay="0">
      <cx:tx>
        <cx:txData>
          <cx:v>Hello Bank!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Hello Bank!</a:t>
          </a:r>
        </a:p>
      </cx:txPr>
    </cx:title>
    <cx:plotArea>
      <cx:plotAreaRegion>
        <cx:series layoutId="sunburst" uniqueId="{C67960EF-559C-4B4C-9195-C1FCDF1695BA}">
          <cx:tx>
            <cx:txData>
              <cx:f>_xlchart.v1.18</cx:f>
              <cx:v>HelloBank!</cx:v>
            </cx:txData>
          </cx:tx>
          <cx:dataLabels/>
          <cx:dataId val="0"/>
        </cx:series>
      </cx:plotAreaRegion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_xlchart.v1.20</cx:f>
      </cx:strDim>
      <cx:numDim type="size">
        <cx:f>_xlchart.v1.22</cx:f>
      </cx:numDim>
    </cx:data>
  </cx:chartData>
  <cx:chart>
    <cx:title pos="t" align="ctr" overlay="0">
      <cx:tx>
        <cx:txData>
          <cx:v>Boursorama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Boursorama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_xlchart.v1.21</cx:f>
              <cx:v>BOURSORAMA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_xlchart.v1.23</cx:f>
      </cx:strDim>
      <cx:numDim type="size">
        <cx:f>_xlchart.v1.25</cx:f>
      </cx:numDim>
    </cx:data>
  </cx:chartData>
  <cx:chart>
    <cx:title pos="t" align="ctr" overlay="0">
      <cx:tx>
        <cx:txData>
          <cx:v>Lydia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Lydia</a:t>
          </a:r>
        </a:p>
      </cx:txPr>
    </cx:title>
    <cx:plotArea>
      <cx:plotAreaRegion>
        <cx:series layoutId="sunburst" uniqueId="{C67960EF-559C-4B4C-9195-C1FCDF1695BA}" formatIdx="0">
          <cx:tx>
            <cx:txData>
              <cx:f>_xlchart.v1.24</cx:f>
              <cx:v>LYDIA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_xlchart.v1.26</cx:f>
      </cx:strDim>
      <cx:numDim type="size">
        <cx:f>_xlchart.v1.28</cx:f>
      </cx:numDim>
    </cx:data>
  </cx:chartData>
  <cx:chart>
    <cx:title pos="t" align="ctr" overlay="0">
      <cx:tx>
        <cx:txData>
          <cx:v>Fortuneo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Fortuneo</a:t>
          </a:r>
        </a:p>
      </cx:txPr>
    </cx:title>
    <cx:plotArea>
      <cx:plotAreaRegion>
        <cx:series layoutId="sunburst" uniqueId="{00000000-402B-461D-8E86-4E22604AE06C}" formatIdx="1">
          <cx:tx>
            <cx:txData>
              <cx:f>_xlchart.v1.27</cx:f>
              <cx:v>FORTUNEO</cx:v>
            </cx:txData>
          </cx:tx>
          <cx:dataLabels/>
          <cx:dataId val="0"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14/relationships/chartEx" Target="../charts/chartEx3.xml"/><Relationship Id="rId7" Type="http://schemas.openxmlformats.org/officeDocument/2006/relationships/image" Target="../media/image4.png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openxmlformats.org/officeDocument/2006/relationships/image" Target="../media/image3.png"/><Relationship Id="rId11" Type="http://schemas.openxmlformats.org/officeDocument/2006/relationships/image" Target="../media/image1.png"/><Relationship Id="rId5" Type="http://schemas.openxmlformats.org/officeDocument/2006/relationships/image" Target="../media/image2.png"/><Relationship Id="rId10" Type="http://schemas.openxmlformats.org/officeDocument/2006/relationships/image" Target="../media/image6.png"/><Relationship Id="rId4" Type="http://schemas.microsoft.com/office/2014/relationships/chartEx" Target="../charts/chartEx4.xml"/><Relationship Id="rId9" Type="http://schemas.microsoft.com/office/2014/relationships/chartEx" Target="../charts/chartEx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microsoft.com/office/2014/relationships/chartEx" Target="../charts/chartEx8.xml"/><Relationship Id="rId7" Type="http://schemas.openxmlformats.org/officeDocument/2006/relationships/image" Target="../media/image7.png"/><Relationship Id="rId2" Type="http://schemas.microsoft.com/office/2014/relationships/chartEx" Target="../charts/chartEx7.xml"/><Relationship Id="rId1" Type="http://schemas.microsoft.com/office/2014/relationships/chartEx" Target="../charts/chartEx6.xml"/><Relationship Id="rId6" Type="http://schemas.openxmlformats.org/officeDocument/2006/relationships/image" Target="../media/image1.png"/><Relationship Id="rId11" Type="http://schemas.openxmlformats.org/officeDocument/2006/relationships/image" Target="../media/image11.png"/><Relationship Id="rId5" Type="http://schemas.microsoft.com/office/2014/relationships/chartEx" Target="../charts/chartEx10.xml"/><Relationship Id="rId10" Type="http://schemas.openxmlformats.org/officeDocument/2006/relationships/image" Target="../media/image10.png"/><Relationship Id="rId4" Type="http://schemas.microsoft.com/office/2014/relationships/chartEx" Target="../charts/chartEx9.xml"/><Relationship Id="rId9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microsoft.com/office/2014/relationships/chartEx" Target="../charts/chartEx13.xml"/><Relationship Id="rId7" Type="http://schemas.openxmlformats.org/officeDocument/2006/relationships/image" Target="../media/image12.png"/><Relationship Id="rId2" Type="http://schemas.microsoft.com/office/2014/relationships/chartEx" Target="../charts/chartEx12.xml"/><Relationship Id="rId1" Type="http://schemas.microsoft.com/office/2014/relationships/chartEx" Target="../charts/chartEx11.xml"/><Relationship Id="rId6" Type="http://schemas.openxmlformats.org/officeDocument/2006/relationships/image" Target="../media/image1.png"/><Relationship Id="rId11" Type="http://schemas.openxmlformats.org/officeDocument/2006/relationships/image" Target="../media/image16.png"/><Relationship Id="rId5" Type="http://schemas.microsoft.com/office/2014/relationships/chartEx" Target="../charts/chartEx15.xml"/><Relationship Id="rId10" Type="http://schemas.openxmlformats.org/officeDocument/2006/relationships/image" Target="../media/image15.png"/><Relationship Id="rId4" Type="http://schemas.microsoft.com/office/2014/relationships/chartEx" Target="../charts/chartEx14.xml"/><Relationship Id="rId9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14/relationships/chartEx" Target="../charts/chartEx18.xml"/><Relationship Id="rId7" Type="http://schemas.openxmlformats.org/officeDocument/2006/relationships/image" Target="../media/image19.png"/><Relationship Id="rId2" Type="http://schemas.microsoft.com/office/2014/relationships/chartEx" Target="../charts/chartEx17.xml"/><Relationship Id="rId1" Type="http://schemas.microsoft.com/office/2014/relationships/chartEx" Target="../charts/chartEx16.xml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microsoft.com/office/2014/relationships/chartEx" Target="../charts/chartEx21.xml"/><Relationship Id="rId7" Type="http://schemas.openxmlformats.org/officeDocument/2006/relationships/image" Target="../media/image20.png"/><Relationship Id="rId2" Type="http://schemas.microsoft.com/office/2014/relationships/chartEx" Target="../charts/chartEx20.xml"/><Relationship Id="rId1" Type="http://schemas.microsoft.com/office/2014/relationships/chartEx" Target="../charts/chartEx19.xml"/><Relationship Id="rId6" Type="http://schemas.openxmlformats.org/officeDocument/2006/relationships/image" Target="../media/image1.png"/><Relationship Id="rId11" Type="http://schemas.openxmlformats.org/officeDocument/2006/relationships/image" Target="../media/image24.png"/><Relationship Id="rId5" Type="http://schemas.microsoft.com/office/2014/relationships/chartEx" Target="../charts/chartEx23.xml"/><Relationship Id="rId10" Type="http://schemas.openxmlformats.org/officeDocument/2006/relationships/image" Target="../media/image23.png"/><Relationship Id="rId4" Type="http://schemas.microsoft.com/office/2014/relationships/chartEx" Target="../charts/chartEx22.xml"/><Relationship Id="rId9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4/relationships/chartEx" Target="../charts/chartEx25.xml"/><Relationship Id="rId1" Type="http://schemas.microsoft.com/office/2014/relationships/chartEx" Target="../charts/chartEx24.xml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127000</xdr:rowOff>
    </xdr:from>
    <xdr:to>
      <xdr:col>1</xdr:col>
      <xdr:colOff>1679388</xdr:colOff>
      <xdr:row>0</xdr:row>
      <xdr:rowOff>693528</xdr:rowOff>
    </xdr:to>
    <xdr:pic>
      <xdr:nvPicPr>
        <xdr:cNvPr id="5" name="Google Shape;19;p1">
          <a:extLst>
            <a:ext uri="{FF2B5EF4-FFF2-40B4-BE49-F238E27FC236}">
              <a16:creationId xmlns:a16="http://schemas.microsoft.com/office/drawing/2014/main" id="{AC26CE2D-B634-1949-9528-A363E4754ECE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25400" y="127000"/>
          <a:ext cx="2796988" cy="5665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127000</xdr:rowOff>
    </xdr:from>
    <xdr:to>
      <xdr:col>1</xdr:col>
      <xdr:colOff>1222188</xdr:colOff>
      <xdr:row>0</xdr:row>
      <xdr:rowOff>693528</xdr:rowOff>
    </xdr:to>
    <xdr:pic>
      <xdr:nvPicPr>
        <xdr:cNvPr id="2" name="Google Shape;19;p1">
          <a:extLst>
            <a:ext uri="{FF2B5EF4-FFF2-40B4-BE49-F238E27FC236}">
              <a16:creationId xmlns:a16="http://schemas.microsoft.com/office/drawing/2014/main" id="{4142831E-9791-4D53-806B-303C2ED7741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25400" y="127000"/>
          <a:ext cx="2796988" cy="5665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127000</xdr:rowOff>
    </xdr:from>
    <xdr:to>
      <xdr:col>1</xdr:col>
      <xdr:colOff>967740</xdr:colOff>
      <xdr:row>0</xdr:row>
      <xdr:rowOff>655320</xdr:rowOff>
    </xdr:to>
    <xdr:pic>
      <xdr:nvPicPr>
        <xdr:cNvPr id="2" name="Google Shape;19;p1">
          <a:extLst>
            <a:ext uri="{FF2B5EF4-FFF2-40B4-BE49-F238E27FC236}">
              <a16:creationId xmlns:a16="http://schemas.microsoft.com/office/drawing/2014/main" id="{0245C231-57CB-4948-9D11-7A14920F6AC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25400" y="127000"/>
          <a:ext cx="2542540" cy="5283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327660</xdr:rowOff>
    </xdr:from>
    <xdr:to>
      <xdr:col>10</xdr:col>
      <xdr:colOff>213360</xdr:colOff>
      <xdr:row>30</xdr:row>
      <xdr:rowOff>60960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94680AC2-0B77-4172-B308-095B4D9C12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257286</xdr:colOff>
      <xdr:row>4</xdr:row>
      <xdr:rowOff>327660</xdr:rowOff>
    </xdr:from>
    <xdr:to>
      <xdr:col>20</xdr:col>
      <xdr:colOff>373380</xdr:colOff>
      <xdr:row>29</xdr:row>
      <xdr:rowOff>103089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35EAFDB-1858-429C-8F0E-F041AF3D0C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0</xdr:col>
      <xdr:colOff>7620</xdr:colOff>
      <xdr:row>31</xdr:row>
      <xdr:rowOff>38100</xdr:rowOff>
    </xdr:from>
    <xdr:to>
      <xdr:col>9</xdr:col>
      <xdr:colOff>636270</xdr:colOff>
      <xdr:row>54</xdr:row>
      <xdr:rowOff>184219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C5448664-093F-4150-BDAE-51C553F0EC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228600</xdr:colOff>
      <xdr:row>31</xdr:row>
      <xdr:rowOff>53340</xdr:rowOff>
    </xdr:from>
    <xdr:to>
      <xdr:col>20</xdr:col>
      <xdr:colOff>186690</xdr:colOff>
      <xdr:row>55</xdr:row>
      <xdr:rowOff>1339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B4BEA6B4-7355-41BB-BD79-846F9CC8FC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190499</xdr:colOff>
      <xdr:row>17</xdr:row>
      <xdr:rowOff>160020</xdr:rowOff>
    </xdr:from>
    <xdr:to>
      <xdr:col>5</xdr:col>
      <xdr:colOff>647726</xdr:colOff>
      <xdr:row>19</xdr:row>
      <xdr:rowOff>11727</xdr:rowOff>
    </xdr:to>
    <xdr:pic>
      <xdr:nvPicPr>
        <xdr:cNvPr id="6" name="Imagen 25">
          <a:extLst>
            <a:ext uri="{FF2B5EF4-FFF2-40B4-BE49-F238E27FC236}">
              <a16:creationId xmlns:a16="http://schemas.microsoft.com/office/drawing/2014/main" id="{9D06BF36-5EE6-45E2-A8B4-65478F576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72739" y="3695700"/>
          <a:ext cx="1127787" cy="247947"/>
        </a:xfrm>
        <a:prstGeom prst="rect">
          <a:avLst/>
        </a:prstGeom>
      </xdr:spPr>
    </xdr:pic>
    <xdr:clientData/>
  </xdr:twoCellAnchor>
  <xdr:twoCellAnchor editAs="oneCell">
    <xdr:from>
      <xdr:col>14</xdr:col>
      <xdr:colOff>213359</xdr:colOff>
      <xdr:row>16</xdr:row>
      <xdr:rowOff>160020</xdr:rowOff>
    </xdr:from>
    <xdr:to>
      <xdr:col>16</xdr:col>
      <xdr:colOff>192494</xdr:colOff>
      <xdr:row>19</xdr:row>
      <xdr:rowOff>7620</xdr:rowOff>
    </xdr:to>
    <xdr:pic>
      <xdr:nvPicPr>
        <xdr:cNvPr id="7" name="Picture 6" descr="A red letters on a black background&#10;&#10;Description automatically generated with low confidence">
          <a:extLst>
            <a:ext uri="{FF2B5EF4-FFF2-40B4-BE49-F238E27FC236}">
              <a16:creationId xmlns:a16="http://schemas.microsoft.com/office/drawing/2014/main" id="{19B6B7AC-66B8-425D-887E-1E5353DEE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199" y="3497580"/>
          <a:ext cx="1320255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1166</xdr:colOff>
      <xdr:row>42</xdr:row>
      <xdr:rowOff>45720</xdr:rowOff>
    </xdr:from>
    <xdr:to>
      <xdr:col>5</xdr:col>
      <xdr:colOff>609601</xdr:colOff>
      <xdr:row>45</xdr:row>
      <xdr:rowOff>53770</xdr:rowOff>
    </xdr:to>
    <xdr:pic>
      <xdr:nvPicPr>
        <xdr:cNvPr id="8" name="Picture 7" descr="Logo, company name&#10;&#10;Description automatically generated">
          <a:extLst>
            <a:ext uri="{FF2B5EF4-FFF2-40B4-BE49-F238E27FC236}">
              <a16:creationId xmlns:a16="http://schemas.microsoft.com/office/drawing/2014/main" id="{595192A2-D682-482D-BC9F-E92B0E269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419" t="28648" r="31367" b="31818"/>
        <a:stretch/>
      </xdr:blipFill>
      <xdr:spPr>
        <a:xfrm>
          <a:off x="2683406" y="8534400"/>
          <a:ext cx="1278995" cy="602410"/>
        </a:xfrm>
        <a:prstGeom prst="rect">
          <a:avLst/>
        </a:prstGeom>
      </xdr:spPr>
    </xdr:pic>
    <xdr:clientData/>
  </xdr:twoCellAnchor>
  <xdr:twoCellAnchor editAs="oneCell">
    <xdr:from>
      <xdr:col>14</xdr:col>
      <xdr:colOff>291187</xdr:colOff>
      <xdr:row>43</xdr:row>
      <xdr:rowOff>22860</xdr:rowOff>
    </xdr:from>
    <xdr:to>
      <xdr:col>16</xdr:col>
      <xdr:colOff>80441</xdr:colOff>
      <xdr:row>44</xdr:row>
      <xdr:rowOff>81756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87874B0-8887-475A-85D4-55A448B1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79027" y="8709660"/>
          <a:ext cx="1130374" cy="2570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9</xdr:col>
      <xdr:colOff>628650</xdr:colOff>
      <xdr:row>79</xdr:row>
      <xdr:rowOff>146119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12BB06C2-6DE7-4C82-8B6F-C9C04102E3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121916</xdr:colOff>
      <xdr:row>67</xdr:row>
      <xdr:rowOff>189257</xdr:rowOff>
    </xdr:from>
    <xdr:to>
      <xdr:col>5</xdr:col>
      <xdr:colOff>536140</xdr:colOff>
      <xdr:row>69</xdr:row>
      <xdr:rowOff>38101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AC3D8EC-62EB-4F5A-BD03-10131BDB1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9810" t="41068" r="29810" b="41471"/>
        <a:stretch/>
      </xdr:blipFill>
      <xdr:spPr>
        <a:xfrm>
          <a:off x="2804156" y="13630937"/>
          <a:ext cx="1084784" cy="24508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0</xdr:row>
      <xdr:rowOff>106680</xdr:rowOff>
    </xdr:from>
    <xdr:to>
      <xdr:col>4</xdr:col>
      <xdr:colOff>145228</xdr:colOff>
      <xdr:row>3</xdr:row>
      <xdr:rowOff>78848</xdr:rowOff>
    </xdr:to>
    <xdr:pic>
      <xdr:nvPicPr>
        <xdr:cNvPr id="12" name="Google Shape;19;p1">
          <a:extLst>
            <a:ext uri="{FF2B5EF4-FFF2-40B4-BE49-F238E27FC236}">
              <a16:creationId xmlns:a16="http://schemas.microsoft.com/office/drawing/2014/main" id="{1E0AA92D-82C6-4AAB-B551-1AEFEA0E802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1">
          <a:alphaModFix/>
        </a:blip>
        <a:srcRect/>
        <a:stretch/>
      </xdr:blipFill>
      <xdr:spPr>
        <a:xfrm>
          <a:off x="30480" y="106680"/>
          <a:ext cx="2796988" cy="5665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9</xdr:col>
      <xdr:colOff>628650</xdr:colOff>
      <xdr:row>30</xdr:row>
      <xdr:rowOff>146119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530B4954-F63B-4393-AD1D-C2DE33F3AD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226806</xdr:colOff>
      <xdr:row>7</xdr:row>
      <xdr:rowOff>33170</xdr:rowOff>
    </xdr:from>
    <xdr:to>
      <xdr:col>20</xdr:col>
      <xdr:colOff>184896</xdr:colOff>
      <xdr:row>30</xdr:row>
      <xdr:rowOff>179289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A0FDBC1E-7CBA-4051-9EB5-E0032D1151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0</xdr:col>
      <xdr:colOff>7620</xdr:colOff>
      <xdr:row>31</xdr:row>
      <xdr:rowOff>38100</xdr:rowOff>
    </xdr:from>
    <xdr:to>
      <xdr:col>9</xdr:col>
      <xdr:colOff>636270</xdr:colOff>
      <xdr:row>54</xdr:row>
      <xdr:rowOff>184219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309294C0-B45B-2CA6-577C-2B739159B2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228600</xdr:colOff>
      <xdr:row>31</xdr:row>
      <xdr:rowOff>53340</xdr:rowOff>
    </xdr:from>
    <xdr:to>
      <xdr:col>20</xdr:col>
      <xdr:colOff>186690</xdr:colOff>
      <xdr:row>55</xdr:row>
      <xdr:rowOff>1339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0F31AC74-177B-8B55-B39F-020E71B54B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56</xdr:row>
      <xdr:rowOff>0</xdr:rowOff>
    </xdr:from>
    <xdr:to>
      <xdr:col>9</xdr:col>
      <xdr:colOff>628650</xdr:colOff>
      <xdr:row>79</xdr:row>
      <xdr:rowOff>146119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3" name="Chart 12">
              <a:extLst>
                <a:ext uri="{FF2B5EF4-FFF2-40B4-BE49-F238E27FC236}">
                  <a16:creationId xmlns:a16="http://schemas.microsoft.com/office/drawing/2014/main" id="{3FB39D61-7FCF-4B74-BC7D-C4CFE8DDBF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0</xdr:row>
      <xdr:rowOff>106680</xdr:rowOff>
    </xdr:from>
    <xdr:to>
      <xdr:col>4</xdr:col>
      <xdr:colOff>145228</xdr:colOff>
      <xdr:row>3</xdr:row>
      <xdr:rowOff>78848</xdr:rowOff>
    </xdr:to>
    <xdr:pic>
      <xdr:nvPicPr>
        <xdr:cNvPr id="15" name="Google Shape;19;p1">
          <a:extLst>
            <a:ext uri="{FF2B5EF4-FFF2-40B4-BE49-F238E27FC236}">
              <a16:creationId xmlns:a16="http://schemas.microsoft.com/office/drawing/2014/main" id="{AD445A39-B18D-4026-B733-E0E8A83AE0A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6">
          <a:alphaModFix/>
        </a:blip>
        <a:srcRect/>
        <a:stretch/>
      </xdr:blipFill>
      <xdr:spPr>
        <a:xfrm>
          <a:off x="30480" y="106680"/>
          <a:ext cx="2796988" cy="5665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30480</xdr:colOff>
      <xdr:row>18</xdr:row>
      <xdr:rowOff>76200</xdr:rowOff>
    </xdr:from>
    <xdr:to>
      <xdr:col>5</xdr:col>
      <xdr:colOff>598172</xdr:colOff>
      <xdr:row>20</xdr:row>
      <xdr:rowOff>175260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CBF3F41-8A97-80EB-D60F-AE7805F0B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12720" y="3810000"/>
          <a:ext cx="1238252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281940</xdr:colOff>
      <xdr:row>18</xdr:row>
      <xdr:rowOff>182880</xdr:rowOff>
    </xdr:from>
    <xdr:to>
      <xdr:col>16</xdr:col>
      <xdr:colOff>177154</xdr:colOff>
      <xdr:row>20</xdr:row>
      <xdr:rowOff>99060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05B1B50-873B-4183-DF3F-FB010688A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7371" b="27143"/>
        <a:stretch/>
      </xdr:blipFill>
      <xdr:spPr>
        <a:xfrm>
          <a:off x="9669780" y="3916680"/>
          <a:ext cx="1236334" cy="31242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</xdr:colOff>
      <xdr:row>42</xdr:row>
      <xdr:rowOff>99060</xdr:rowOff>
    </xdr:from>
    <xdr:to>
      <xdr:col>5</xdr:col>
      <xdr:colOff>587302</xdr:colOff>
      <xdr:row>44</xdr:row>
      <xdr:rowOff>91440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EE08FD7-C651-B54A-6ABF-A52E37285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33602" b="34134"/>
        <a:stretch/>
      </xdr:blipFill>
      <xdr:spPr>
        <a:xfrm>
          <a:off x="2735580" y="8587740"/>
          <a:ext cx="1204522" cy="388620"/>
        </a:xfrm>
        <a:prstGeom prst="rect">
          <a:avLst/>
        </a:prstGeom>
      </xdr:spPr>
    </xdr:pic>
    <xdr:clientData/>
  </xdr:twoCellAnchor>
  <xdr:twoCellAnchor editAs="oneCell">
    <xdr:from>
      <xdr:col>14</xdr:col>
      <xdr:colOff>281940</xdr:colOff>
      <xdr:row>42</xdr:row>
      <xdr:rowOff>121920</xdr:rowOff>
    </xdr:from>
    <xdr:to>
      <xdr:col>16</xdr:col>
      <xdr:colOff>94200</xdr:colOff>
      <xdr:row>44</xdr:row>
      <xdr:rowOff>60960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34E42D6-2AC6-ED56-E2FC-126724EAA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23517" b="24774"/>
        <a:stretch/>
      </xdr:blipFill>
      <xdr:spPr>
        <a:xfrm>
          <a:off x="9669780" y="8610600"/>
          <a:ext cx="1153380" cy="335280"/>
        </a:xfrm>
        <a:prstGeom prst="rect">
          <a:avLst/>
        </a:prstGeom>
      </xdr:spPr>
    </xdr:pic>
    <xdr:clientData/>
  </xdr:twoCellAnchor>
  <xdr:twoCellAnchor editAs="oneCell">
    <xdr:from>
      <xdr:col>4</xdr:col>
      <xdr:colOff>4454</xdr:colOff>
      <xdr:row>67</xdr:row>
      <xdr:rowOff>164582</xdr:rowOff>
    </xdr:from>
    <xdr:to>
      <xdr:col>5</xdr:col>
      <xdr:colOff>588232</xdr:colOff>
      <xdr:row>69</xdr:row>
      <xdr:rowOff>30480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F016D2F-4F02-48A1-ADBE-634ED9320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86694" y="13606262"/>
          <a:ext cx="1254338" cy="2621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9</xdr:col>
      <xdr:colOff>628650</xdr:colOff>
      <xdr:row>30</xdr:row>
      <xdr:rowOff>146119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2A8F1DA-6ADC-4BBD-BCE8-165A990C6D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226806</xdr:colOff>
      <xdr:row>7</xdr:row>
      <xdr:rowOff>33170</xdr:rowOff>
    </xdr:from>
    <xdr:to>
      <xdr:col>20</xdr:col>
      <xdr:colOff>184896</xdr:colOff>
      <xdr:row>30</xdr:row>
      <xdr:rowOff>179289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EEBF3B9-C6D7-42FF-978F-5AE6C500E7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0</xdr:col>
      <xdr:colOff>7620</xdr:colOff>
      <xdr:row>31</xdr:row>
      <xdr:rowOff>38100</xdr:rowOff>
    </xdr:from>
    <xdr:to>
      <xdr:col>9</xdr:col>
      <xdr:colOff>636270</xdr:colOff>
      <xdr:row>54</xdr:row>
      <xdr:rowOff>184219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961C9E40-99D0-4391-A284-21EC5C4A8B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228600</xdr:colOff>
      <xdr:row>31</xdr:row>
      <xdr:rowOff>53340</xdr:rowOff>
    </xdr:from>
    <xdr:to>
      <xdr:col>20</xdr:col>
      <xdr:colOff>186690</xdr:colOff>
      <xdr:row>55</xdr:row>
      <xdr:rowOff>1339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082E4EA6-1BD6-4B4E-9F50-141095751CA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56</xdr:row>
      <xdr:rowOff>0</xdr:rowOff>
    </xdr:from>
    <xdr:to>
      <xdr:col>9</xdr:col>
      <xdr:colOff>628650</xdr:colOff>
      <xdr:row>79</xdr:row>
      <xdr:rowOff>146119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108F0C80-E687-4E75-AF1E-80382F371F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0</xdr:row>
      <xdr:rowOff>106680</xdr:rowOff>
    </xdr:from>
    <xdr:to>
      <xdr:col>4</xdr:col>
      <xdr:colOff>145228</xdr:colOff>
      <xdr:row>3</xdr:row>
      <xdr:rowOff>78848</xdr:rowOff>
    </xdr:to>
    <xdr:pic>
      <xdr:nvPicPr>
        <xdr:cNvPr id="12" name="Google Shape;19;p1">
          <a:extLst>
            <a:ext uri="{FF2B5EF4-FFF2-40B4-BE49-F238E27FC236}">
              <a16:creationId xmlns:a16="http://schemas.microsoft.com/office/drawing/2014/main" id="{ACA52082-8AB7-4D24-9A7C-56648C539309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6">
          <a:alphaModFix/>
        </a:blip>
        <a:srcRect/>
        <a:stretch/>
      </xdr:blipFill>
      <xdr:spPr>
        <a:xfrm>
          <a:off x="30480" y="106680"/>
          <a:ext cx="2796988" cy="5665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554494</xdr:colOff>
      <xdr:row>18</xdr:row>
      <xdr:rowOff>24855</xdr:rowOff>
    </xdr:from>
    <xdr:to>
      <xdr:col>6</xdr:col>
      <xdr:colOff>10162</xdr:colOff>
      <xdr:row>20</xdr:row>
      <xdr:rowOff>167641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35D37C-24B8-47A4-D3F3-33AD557E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66174" y="3758655"/>
          <a:ext cx="1467348" cy="539026"/>
        </a:xfrm>
        <a:prstGeom prst="rect">
          <a:avLst/>
        </a:prstGeom>
      </xdr:spPr>
    </xdr:pic>
    <xdr:clientData/>
  </xdr:twoCellAnchor>
  <xdr:twoCellAnchor editAs="oneCell">
    <xdr:from>
      <xdr:col>14</xdr:col>
      <xdr:colOff>249665</xdr:colOff>
      <xdr:row>18</xdr:row>
      <xdr:rowOff>175260</xdr:rowOff>
    </xdr:from>
    <xdr:to>
      <xdr:col>16</xdr:col>
      <xdr:colOff>205824</xdr:colOff>
      <xdr:row>20</xdr:row>
      <xdr:rowOff>65184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FBF3911-6C8D-10C5-4A60-66A07F18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37505" y="3909060"/>
          <a:ext cx="1297279" cy="286164"/>
        </a:xfrm>
        <a:prstGeom prst="rect">
          <a:avLst/>
        </a:prstGeom>
      </xdr:spPr>
    </xdr:pic>
    <xdr:clientData/>
  </xdr:twoCellAnchor>
  <xdr:twoCellAnchor editAs="oneCell">
    <xdr:from>
      <xdr:col>4</xdr:col>
      <xdr:colOff>179549</xdr:colOff>
      <xdr:row>42</xdr:row>
      <xdr:rowOff>46168</xdr:rowOff>
    </xdr:from>
    <xdr:to>
      <xdr:col>5</xdr:col>
      <xdr:colOff>465065</xdr:colOff>
      <xdr:row>45</xdr:row>
      <xdr:rowOff>60960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8603B81-BB58-A3EE-A728-6909A2435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3517" b="14189"/>
        <a:stretch/>
      </xdr:blipFill>
      <xdr:spPr>
        <a:xfrm>
          <a:off x="2861789" y="8534848"/>
          <a:ext cx="956076" cy="609152"/>
        </a:xfrm>
        <a:prstGeom prst="rect">
          <a:avLst/>
        </a:prstGeom>
      </xdr:spPr>
    </xdr:pic>
    <xdr:clientData/>
  </xdr:twoCellAnchor>
  <xdr:twoCellAnchor editAs="oneCell">
    <xdr:from>
      <xdr:col>14</xdr:col>
      <xdr:colOff>274319</xdr:colOff>
      <xdr:row>43</xdr:row>
      <xdr:rowOff>60960</xdr:rowOff>
    </xdr:from>
    <xdr:to>
      <xdr:col>16</xdr:col>
      <xdr:colOff>101730</xdr:colOff>
      <xdr:row>44</xdr:row>
      <xdr:rowOff>53340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4383DB-AE7A-1CB4-5A41-598F9AD20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62159" y="8747760"/>
          <a:ext cx="1168531" cy="190500"/>
        </a:xfrm>
        <a:prstGeom prst="rect">
          <a:avLst/>
        </a:prstGeom>
      </xdr:spPr>
    </xdr:pic>
    <xdr:clientData/>
  </xdr:twoCellAnchor>
  <xdr:twoCellAnchor editAs="oneCell">
    <xdr:from>
      <xdr:col>4</xdr:col>
      <xdr:colOff>86646</xdr:colOff>
      <xdr:row>67</xdr:row>
      <xdr:rowOff>149320</xdr:rowOff>
    </xdr:from>
    <xdr:to>
      <xdr:col>5</xdr:col>
      <xdr:colOff>559014</xdr:colOff>
      <xdr:row>69</xdr:row>
      <xdr:rowOff>106680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9FDBAAE-8DE3-95D5-44BA-B21C8C60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8886" y="13591000"/>
          <a:ext cx="1142928" cy="353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173466</xdr:colOff>
      <xdr:row>7</xdr:row>
      <xdr:rowOff>17930</xdr:rowOff>
    </xdr:from>
    <xdr:to>
      <xdr:col>10</xdr:col>
      <xdr:colOff>131556</xdr:colOff>
      <xdr:row>30</xdr:row>
      <xdr:rowOff>164049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4CF9345D-F4AC-DADA-244D-84E909C306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226806</xdr:colOff>
      <xdr:row>7</xdr:row>
      <xdr:rowOff>33170</xdr:rowOff>
    </xdr:from>
    <xdr:to>
      <xdr:col>20</xdr:col>
      <xdr:colOff>184896</xdr:colOff>
      <xdr:row>30</xdr:row>
      <xdr:rowOff>179289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76D5B1D5-DC8C-4019-B5AE-67987A2E47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0</xdr:col>
      <xdr:colOff>7620</xdr:colOff>
      <xdr:row>31</xdr:row>
      <xdr:rowOff>38100</xdr:rowOff>
    </xdr:from>
    <xdr:to>
      <xdr:col>9</xdr:col>
      <xdr:colOff>636270</xdr:colOff>
      <xdr:row>54</xdr:row>
      <xdr:rowOff>184219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E6091B7D-22BF-49E5-A854-C482614F1C6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0</xdr:row>
      <xdr:rowOff>106680</xdr:rowOff>
    </xdr:from>
    <xdr:to>
      <xdr:col>4</xdr:col>
      <xdr:colOff>145228</xdr:colOff>
      <xdr:row>3</xdr:row>
      <xdr:rowOff>78848</xdr:rowOff>
    </xdr:to>
    <xdr:pic>
      <xdr:nvPicPr>
        <xdr:cNvPr id="12" name="Google Shape;19;p1">
          <a:extLst>
            <a:ext uri="{FF2B5EF4-FFF2-40B4-BE49-F238E27FC236}">
              <a16:creationId xmlns:a16="http://schemas.microsoft.com/office/drawing/2014/main" id="{C3BE4AAB-F16C-4348-89FA-AB83735E3BC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">
          <a:alphaModFix/>
        </a:blip>
        <a:srcRect/>
        <a:stretch/>
      </xdr:blipFill>
      <xdr:spPr>
        <a:xfrm>
          <a:off x="30480" y="106680"/>
          <a:ext cx="2796988" cy="5665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249171</xdr:colOff>
      <xdr:row>18</xdr:row>
      <xdr:rowOff>100162</xdr:rowOff>
    </xdr:from>
    <xdr:to>
      <xdr:col>6</xdr:col>
      <xdr:colOff>141269</xdr:colOff>
      <xdr:row>20</xdr:row>
      <xdr:rowOff>106680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0DAB85-782A-FEA3-50C2-502CBFB54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6438" b="24149"/>
        <a:stretch/>
      </xdr:blipFill>
      <xdr:spPr>
        <a:xfrm>
          <a:off x="2931411" y="3833962"/>
          <a:ext cx="1233218" cy="402758"/>
        </a:xfrm>
        <a:prstGeom prst="rect">
          <a:avLst/>
        </a:prstGeom>
      </xdr:spPr>
    </xdr:pic>
    <xdr:clientData/>
  </xdr:twoCellAnchor>
  <xdr:twoCellAnchor editAs="oneCell">
    <xdr:from>
      <xdr:col>14</xdr:col>
      <xdr:colOff>315202</xdr:colOff>
      <xdr:row>18</xdr:row>
      <xdr:rowOff>129374</xdr:rowOff>
    </xdr:from>
    <xdr:to>
      <xdr:col>16</xdr:col>
      <xdr:colOff>169432</xdr:colOff>
      <xdr:row>20</xdr:row>
      <xdr:rowOff>106680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779CB7E-42AB-BDB2-EAF0-E8BE24920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03042" y="3863174"/>
          <a:ext cx="1195350" cy="373546"/>
        </a:xfrm>
        <a:prstGeom prst="rect">
          <a:avLst/>
        </a:prstGeom>
      </xdr:spPr>
    </xdr:pic>
    <xdr:clientData/>
  </xdr:twoCellAnchor>
  <xdr:twoCellAnchor editAs="oneCell">
    <xdr:from>
      <xdr:col>4</xdr:col>
      <xdr:colOff>241710</xdr:colOff>
      <xdr:row>42</xdr:row>
      <xdr:rowOff>51029</xdr:rowOff>
    </xdr:from>
    <xdr:to>
      <xdr:col>5</xdr:col>
      <xdr:colOff>350520</xdr:colOff>
      <xdr:row>45</xdr:row>
      <xdr:rowOff>82215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DD1F45E-E331-B6AC-73EE-D5269AE5C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23950" y="8539709"/>
          <a:ext cx="779370" cy="6255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9</xdr:col>
      <xdr:colOff>628650</xdr:colOff>
      <xdr:row>30</xdr:row>
      <xdr:rowOff>146119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22E3613-1852-454A-9FE6-4AE53A09EA2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226806</xdr:colOff>
      <xdr:row>7</xdr:row>
      <xdr:rowOff>33170</xdr:rowOff>
    </xdr:from>
    <xdr:to>
      <xdr:col>20</xdr:col>
      <xdr:colOff>184896</xdr:colOff>
      <xdr:row>30</xdr:row>
      <xdr:rowOff>179289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E8341DD0-4B27-4B81-B81B-3BEB4BA974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0</xdr:col>
      <xdr:colOff>7620</xdr:colOff>
      <xdr:row>31</xdr:row>
      <xdr:rowOff>38100</xdr:rowOff>
    </xdr:from>
    <xdr:to>
      <xdr:col>9</xdr:col>
      <xdr:colOff>636270</xdr:colOff>
      <xdr:row>54</xdr:row>
      <xdr:rowOff>184219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29B39F35-8228-4319-A889-F091E665AA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228600</xdr:colOff>
      <xdr:row>31</xdr:row>
      <xdr:rowOff>53340</xdr:rowOff>
    </xdr:from>
    <xdr:to>
      <xdr:col>20</xdr:col>
      <xdr:colOff>186690</xdr:colOff>
      <xdr:row>55</xdr:row>
      <xdr:rowOff>1339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CB07BE3B-D2AC-4A7C-A73E-BA94B521B4A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56</xdr:row>
      <xdr:rowOff>0</xdr:rowOff>
    </xdr:from>
    <xdr:to>
      <xdr:col>9</xdr:col>
      <xdr:colOff>628650</xdr:colOff>
      <xdr:row>79</xdr:row>
      <xdr:rowOff>146119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10003750-EAEA-449F-8D8D-A94469565E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0</xdr:row>
      <xdr:rowOff>106680</xdr:rowOff>
    </xdr:from>
    <xdr:to>
      <xdr:col>4</xdr:col>
      <xdr:colOff>145228</xdr:colOff>
      <xdr:row>3</xdr:row>
      <xdr:rowOff>78848</xdr:rowOff>
    </xdr:to>
    <xdr:pic>
      <xdr:nvPicPr>
        <xdr:cNvPr id="12" name="Google Shape;19;p1">
          <a:extLst>
            <a:ext uri="{FF2B5EF4-FFF2-40B4-BE49-F238E27FC236}">
              <a16:creationId xmlns:a16="http://schemas.microsoft.com/office/drawing/2014/main" id="{B6CC2FE3-8BD7-4BFA-878F-24B7DA865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6">
          <a:alphaModFix/>
        </a:blip>
        <a:srcRect/>
        <a:stretch/>
      </xdr:blipFill>
      <xdr:spPr>
        <a:xfrm>
          <a:off x="30480" y="106680"/>
          <a:ext cx="2796988" cy="5665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219408</xdr:colOff>
      <xdr:row>18</xdr:row>
      <xdr:rowOff>7934</xdr:rowOff>
    </xdr:from>
    <xdr:to>
      <xdr:col>5</xdr:col>
      <xdr:colOff>407258</xdr:colOff>
      <xdr:row>21</xdr:row>
      <xdr:rowOff>30480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33E7E9D-26C0-9407-599D-52A28116F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6307" t="21945" r="14529" b="17577"/>
        <a:stretch/>
      </xdr:blipFill>
      <xdr:spPr>
        <a:xfrm>
          <a:off x="2901648" y="3741734"/>
          <a:ext cx="858410" cy="616906"/>
        </a:xfrm>
        <a:prstGeom prst="rect">
          <a:avLst/>
        </a:prstGeom>
      </xdr:spPr>
    </xdr:pic>
    <xdr:clientData/>
  </xdr:twoCellAnchor>
  <xdr:twoCellAnchor editAs="oneCell">
    <xdr:from>
      <xdr:col>14</xdr:col>
      <xdr:colOff>225324</xdr:colOff>
      <xdr:row>19</xdr:row>
      <xdr:rowOff>1990</xdr:rowOff>
    </xdr:from>
    <xdr:to>
      <xdr:col>16</xdr:col>
      <xdr:colOff>243840</xdr:colOff>
      <xdr:row>20</xdr:row>
      <xdr:rowOff>77588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5D95C70-366F-C86C-631B-B74644930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7515" t="32860" r="7333" b="37422"/>
        <a:stretch/>
      </xdr:blipFill>
      <xdr:spPr>
        <a:xfrm>
          <a:off x="9613164" y="3933910"/>
          <a:ext cx="1359636" cy="273718"/>
        </a:xfrm>
        <a:prstGeom prst="rect">
          <a:avLst/>
        </a:prstGeom>
      </xdr:spPr>
    </xdr:pic>
    <xdr:clientData/>
  </xdr:twoCellAnchor>
  <xdr:twoCellAnchor editAs="oneCell">
    <xdr:from>
      <xdr:col>4</xdr:col>
      <xdr:colOff>156190</xdr:colOff>
      <xdr:row>42</xdr:row>
      <xdr:rowOff>197778</xdr:rowOff>
    </xdr:from>
    <xdr:to>
      <xdr:col>5</xdr:col>
      <xdr:colOff>410454</xdr:colOff>
      <xdr:row>44</xdr:row>
      <xdr:rowOff>129540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8783FD3-2AF2-A78A-6EB1-1319DF23C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947" t="29518" r="23572" b="30499"/>
        <a:stretch/>
      </xdr:blipFill>
      <xdr:spPr>
        <a:xfrm>
          <a:off x="2838430" y="8686458"/>
          <a:ext cx="924824" cy="328002"/>
        </a:xfrm>
        <a:prstGeom prst="rect">
          <a:avLst/>
        </a:prstGeom>
      </xdr:spPr>
    </xdr:pic>
    <xdr:clientData/>
  </xdr:twoCellAnchor>
  <xdr:twoCellAnchor editAs="oneCell">
    <xdr:from>
      <xdr:col>14</xdr:col>
      <xdr:colOff>442576</xdr:colOff>
      <xdr:row>43</xdr:row>
      <xdr:rowOff>11420</xdr:rowOff>
    </xdr:from>
    <xdr:to>
      <xdr:col>15</xdr:col>
      <xdr:colOff>655820</xdr:colOff>
      <xdr:row>45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D0F0E61-85A1-6FE2-B19B-B2522D4B0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1225" t="23846" r="11497" b="17082"/>
        <a:stretch/>
      </xdr:blipFill>
      <xdr:spPr>
        <a:xfrm>
          <a:off x="9830416" y="8698220"/>
          <a:ext cx="883804" cy="377200"/>
        </a:xfrm>
        <a:prstGeom prst="rect">
          <a:avLst/>
        </a:prstGeom>
      </xdr:spPr>
    </xdr:pic>
    <xdr:clientData/>
  </xdr:twoCellAnchor>
  <xdr:twoCellAnchor editAs="oneCell">
    <xdr:from>
      <xdr:col>4</xdr:col>
      <xdr:colOff>150778</xdr:colOff>
      <xdr:row>67</xdr:row>
      <xdr:rowOff>92374</xdr:rowOff>
    </xdr:from>
    <xdr:to>
      <xdr:col>5</xdr:col>
      <xdr:colOff>462646</xdr:colOff>
      <xdr:row>69</xdr:row>
      <xdr:rowOff>60960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B9EF42B-C498-78E3-0482-F6793F9F5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6137" t="19368" r="5749" b="16747"/>
        <a:stretch/>
      </xdr:blipFill>
      <xdr:spPr>
        <a:xfrm>
          <a:off x="2833018" y="13534054"/>
          <a:ext cx="982428" cy="3648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9</xdr:col>
      <xdr:colOff>628650</xdr:colOff>
      <xdr:row>30</xdr:row>
      <xdr:rowOff>146119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8F598FA4-8A24-47BD-AA7D-22AA1A3500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10</xdr:col>
      <xdr:colOff>226806</xdr:colOff>
      <xdr:row>7</xdr:row>
      <xdr:rowOff>33170</xdr:rowOff>
    </xdr:from>
    <xdr:to>
      <xdr:col>20</xdr:col>
      <xdr:colOff>184896</xdr:colOff>
      <xdr:row>30</xdr:row>
      <xdr:rowOff>179289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529F77FC-5DC9-452D-A432-E7ECADCAAA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0</xdr:row>
      <xdr:rowOff>106680</xdr:rowOff>
    </xdr:from>
    <xdr:to>
      <xdr:col>4</xdr:col>
      <xdr:colOff>145228</xdr:colOff>
      <xdr:row>3</xdr:row>
      <xdr:rowOff>78848</xdr:rowOff>
    </xdr:to>
    <xdr:pic>
      <xdr:nvPicPr>
        <xdr:cNvPr id="12" name="Google Shape;19;p1">
          <a:extLst>
            <a:ext uri="{FF2B5EF4-FFF2-40B4-BE49-F238E27FC236}">
              <a16:creationId xmlns:a16="http://schemas.microsoft.com/office/drawing/2014/main" id="{2982789E-FCD5-438D-BEF7-F2DCF3EBB31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">
          <a:alphaModFix/>
        </a:blip>
        <a:srcRect/>
        <a:stretch/>
      </xdr:blipFill>
      <xdr:spPr>
        <a:xfrm>
          <a:off x="30480" y="106680"/>
          <a:ext cx="2796988" cy="5665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183162</xdr:colOff>
      <xdr:row>18</xdr:row>
      <xdr:rowOff>143981</xdr:rowOff>
    </xdr:from>
    <xdr:to>
      <xdr:col>5</xdr:col>
      <xdr:colOff>443820</xdr:colOff>
      <xdr:row>20</xdr:row>
      <xdr:rowOff>129541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44F02FE-05E5-1F66-6A49-2CF0BF08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5402" y="3877781"/>
          <a:ext cx="931218" cy="381800"/>
        </a:xfrm>
        <a:prstGeom prst="rect">
          <a:avLst/>
        </a:prstGeom>
      </xdr:spPr>
    </xdr:pic>
    <xdr:clientData/>
  </xdr:twoCellAnchor>
  <xdr:twoCellAnchor editAs="oneCell">
    <xdr:from>
      <xdr:col>14</xdr:col>
      <xdr:colOff>366779</xdr:colOff>
      <xdr:row>18</xdr:row>
      <xdr:rowOff>133988</xdr:rowOff>
    </xdr:from>
    <xdr:to>
      <xdr:col>16</xdr:col>
      <xdr:colOff>51921</xdr:colOff>
      <xdr:row>20</xdr:row>
      <xdr:rowOff>167640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8F151-379A-33A1-027C-8480BD89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4619" y="3867788"/>
          <a:ext cx="1026262" cy="4298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43F6A-528B-4D46-92CD-10252346105B}">
  <dimension ref="A1:AC115"/>
  <sheetViews>
    <sheetView zoomScale="90" zoomScaleNormal="90" workbookViewId="0">
      <pane xSplit="2" ySplit="6" topLeftCell="M45" activePane="bottomRight" state="frozen"/>
      <selection pane="bottomRight" activeCell="T41" activeCellId="1" sqref="B41:B75 T41:T60"/>
      <selection pane="bottomLeft" activeCell="A5" sqref="A5"/>
      <selection pane="topRight" activeCell="C1" sqref="C1"/>
    </sheetView>
  </sheetViews>
  <sheetFormatPr defaultColWidth="11.25" defaultRowHeight="15.6"/>
  <cols>
    <col min="1" max="1" width="15" customWidth="1"/>
    <col min="2" max="2" width="25.125" style="43" customWidth="1"/>
    <col min="3" max="3" width="11.25" customWidth="1"/>
    <col min="4" max="4" width="16.75" customWidth="1"/>
    <col min="5" max="7" width="11.25" customWidth="1"/>
    <col min="8" max="8" width="14.75" bestFit="1" customWidth="1"/>
    <col min="9" max="9" width="19.75" bestFit="1" customWidth="1"/>
    <col min="10" max="11" width="11.25" customWidth="1"/>
    <col min="12" max="12" width="12.75" customWidth="1"/>
    <col min="13" max="14" width="11.25" customWidth="1"/>
    <col min="15" max="15" width="16.75" customWidth="1"/>
    <col min="16" max="16" width="15.25" customWidth="1"/>
    <col min="17" max="17" width="12.5" customWidth="1"/>
    <col min="18" max="18" width="11.25" customWidth="1"/>
    <col min="19" max="19" width="13.75" customWidth="1"/>
    <col min="20" max="20" width="13.25" customWidth="1"/>
    <col min="21" max="21" width="11.25" customWidth="1"/>
    <col min="22" max="22" width="12.25" customWidth="1"/>
    <col min="23" max="23" width="13.25" customWidth="1"/>
    <col min="24" max="24" width="12" customWidth="1"/>
    <col min="25" max="25" width="14.75" customWidth="1"/>
  </cols>
  <sheetData>
    <row r="1" spans="1:28" ht="60" customHeight="1">
      <c r="B1"/>
    </row>
    <row r="2" spans="1:28" s="42" customFormat="1" ht="60" customHeight="1" thickBot="1">
      <c r="A2" s="401" t="s">
        <v>0</v>
      </c>
      <c r="B2" s="401"/>
    </row>
    <row r="3" spans="1:28" s="42" customFormat="1" ht="17.25" customHeight="1" thickBot="1">
      <c r="A3" s="402" t="s">
        <v>1</v>
      </c>
      <c r="B3" s="402"/>
    </row>
    <row r="4" spans="1:28">
      <c r="A4" s="422" t="s">
        <v>2</v>
      </c>
      <c r="B4" s="423"/>
      <c r="C4" s="426" t="s">
        <v>3</v>
      </c>
      <c r="D4" s="427"/>
      <c r="E4" s="427"/>
      <c r="F4" s="427"/>
      <c r="G4" s="428"/>
      <c r="H4" s="429" t="s">
        <v>4</v>
      </c>
      <c r="I4" s="430"/>
      <c r="J4" s="430"/>
      <c r="K4" s="430"/>
      <c r="L4" s="431"/>
      <c r="M4" s="432" t="s">
        <v>5</v>
      </c>
      <c r="N4" s="433"/>
      <c r="O4" s="433"/>
      <c r="P4" s="433"/>
      <c r="Q4" s="434"/>
      <c r="R4" s="435" t="s">
        <v>6</v>
      </c>
      <c r="S4" s="436"/>
      <c r="T4" s="436"/>
      <c r="U4" s="437"/>
      <c r="V4" s="438" t="s">
        <v>7</v>
      </c>
      <c r="W4" s="439"/>
      <c r="X4" s="439"/>
      <c r="Y4" s="439"/>
      <c r="Z4" s="440"/>
      <c r="AA4" s="420" t="s">
        <v>8</v>
      </c>
      <c r="AB4" s="421"/>
    </row>
    <row r="5" spans="1:28">
      <c r="A5" s="424" t="s">
        <v>9</v>
      </c>
      <c r="B5" s="425"/>
      <c r="C5" s="318" t="s">
        <v>10</v>
      </c>
      <c r="D5" s="319" t="s">
        <v>11</v>
      </c>
      <c r="E5" s="319" t="s">
        <v>12</v>
      </c>
      <c r="F5" s="319" t="s">
        <v>13</v>
      </c>
      <c r="G5" s="320" t="s">
        <v>14</v>
      </c>
      <c r="H5" s="321" t="s">
        <v>15</v>
      </c>
      <c r="I5" s="321" t="s">
        <v>16</v>
      </c>
      <c r="J5" s="322" t="s">
        <v>17</v>
      </c>
      <c r="K5" s="322" t="s">
        <v>18</v>
      </c>
      <c r="L5" s="323" t="s">
        <v>19</v>
      </c>
      <c r="M5" s="324" t="s">
        <v>20</v>
      </c>
      <c r="N5" s="325" t="s">
        <v>21</v>
      </c>
      <c r="O5" s="325" t="s">
        <v>22</v>
      </c>
      <c r="P5" s="325" t="s">
        <v>23</v>
      </c>
      <c r="Q5" s="326" t="s">
        <v>24</v>
      </c>
      <c r="R5" s="327" t="s">
        <v>25</v>
      </c>
      <c r="S5" s="328" t="s">
        <v>26</v>
      </c>
      <c r="T5" s="328" t="s">
        <v>27</v>
      </c>
      <c r="U5" s="329" t="s">
        <v>28</v>
      </c>
      <c r="V5" s="330" t="s">
        <v>29</v>
      </c>
      <c r="W5" s="331" t="s">
        <v>30</v>
      </c>
      <c r="X5" s="332" t="s">
        <v>31</v>
      </c>
      <c r="Y5" s="332" t="s">
        <v>32</v>
      </c>
      <c r="Z5" s="333" t="s">
        <v>33</v>
      </c>
      <c r="AA5" s="2" t="s">
        <v>34</v>
      </c>
      <c r="AB5" s="1" t="s">
        <v>35</v>
      </c>
    </row>
    <row r="6" spans="1:28" s="38" customFormat="1">
      <c r="A6" s="405"/>
      <c r="B6" s="406"/>
      <c r="C6" s="38" t="s">
        <v>36</v>
      </c>
      <c r="D6" s="38" t="s">
        <v>37</v>
      </c>
      <c r="E6" s="38" t="s">
        <v>38</v>
      </c>
      <c r="F6" s="38" t="s">
        <v>38</v>
      </c>
      <c r="G6" s="38" t="s">
        <v>39</v>
      </c>
      <c r="O6" s="38" t="s">
        <v>40</v>
      </c>
    </row>
    <row r="7" spans="1:28" s="37" customFormat="1">
      <c r="A7" s="409" t="s">
        <v>41</v>
      </c>
      <c r="B7" s="410"/>
      <c r="C7" s="19">
        <v>2015</v>
      </c>
      <c r="D7" s="21">
        <v>2015</v>
      </c>
      <c r="E7" s="21">
        <v>2014</v>
      </c>
      <c r="F7" s="21">
        <v>2011</v>
      </c>
      <c r="G7" s="22">
        <v>2021</v>
      </c>
      <c r="H7" s="23">
        <v>2013</v>
      </c>
      <c r="I7" s="24">
        <v>1989</v>
      </c>
      <c r="J7" s="24">
        <v>2013</v>
      </c>
      <c r="K7" s="24">
        <v>1992</v>
      </c>
      <c r="L7" s="29">
        <v>1987</v>
      </c>
      <c r="M7" s="25">
        <v>2016</v>
      </c>
      <c r="N7" s="30">
        <v>1995</v>
      </c>
      <c r="O7" s="30">
        <v>2016</v>
      </c>
      <c r="P7" s="30">
        <v>2017</v>
      </c>
      <c r="Q7" s="31">
        <v>2018</v>
      </c>
      <c r="R7" s="32">
        <v>2015</v>
      </c>
      <c r="S7" s="33">
        <v>2018</v>
      </c>
      <c r="T7" s="33">
        <v>1999</v>
      </c>
      <c r="U7" s="34">
        <v>2015</v>
      </c>
      <c r="V7" s="26">
        <v>2013</v>
      </c>
      <c r="W7" s="35">
        <v>2018</v>
      </c>
      <c r="X7" s="35">
        <v>2020</v>
      </c>
      <c r="Y7" s="35">
        <v>2009</v>
      </c>
      <c r="Z7" s="36">
        <v>2018</v>
      </c>
      <c r="AA7" s="27">
        <v>2013</v>
      </c>
      <c r="AB7" s="28">
        <v>2015</v>
      </c>
    </row>
    <row r="8" spans="1:28" s="196" customFormat="1" ht="26.45">
      <c r="A8" s="415" t="s">
        <v>42</v>
      </c>
      <c r="B8" s="416"/>
      <c r="C8" s="178" t="s">
        <v>43</v>
      </c>
      <c r="D8" s="179" t="s">
        <v>43</v>
      </c>
      <c r="E8" s="180" t="s">
        <v>43</v>
      </c>
      <c r="F8" s="180" t="s">
        <v>43</v>
      </c>
      <c r="G8" s="180" t="s">
        <v>43</v>
      </c>
      <c r="H8" s="181" t="s">
        <v>44</v>
      </c>
      <c r="I8" s="182" t="s">
        <v>44</v>
      </c>
      <c r="J8" s="182" t="s">
        <v>44</v>
      </c>
      <c r="K8" s="182" t="s">
        <v>44</v>
      </c>
      <c r="L8" s="183" t="s">
        <v>45</v>
      </c>
      <c r="M8" s="184" t="s">
        <v>46</v>
      </c>
      <c r="N8" s="185" t="s">
        <v>46</v>
      </c>
      <c r="O8" s="186" t="s">
        <v>47</v>
      </c>
      <c r="P8" s="186" t="s">
        <v>46</v>
      </c>
      <c r="Q8" s="187" t="s">
        <v>48</v>
      </c>
      <c r="R8" s="188" t="s">
        <v>49</v>
      </c>
      <c r="S8" s="189" t="s">
        <v>49</v>
      </c>
      <c r="T8" s="189" t="s">
        <v>49</v>
      </c>
      <c r="U8" s="190" t="s">
        <v>49</v>
      </c>
      <c r="V8" s="191" t="s">
        <v>50</v>
      </c>
      <c r="W8" s="192" t="s">
        <v>51</v>
      </c>
      <c r="X8" s="192" t="s">
        <v>50</v>
      </c>
      <c r="Y8" s="192" t="s">
        <v>52</v>
      </c>
      <c r="Z8" s="193" t="s">
        <v>50</v>
      </c>
      <c r="AA8" s="194" t="s">
        <v>53</v>
      </c>
      <c r="AB8" s="195" t="s">
        <v>54</v>
      </c>
    </row>
    <row r="9" spans="1:28" s="38" customFormat="1">
      <c r="A9" s="407"/>
      <c r="B9" s="408"/>
    </row>
    <row r="10" spans="1:28" ht="28.15" customHeight="1">
      <c r="A10" s="409" t="s">
        <v>55</v>
      </c>
      <c r="B10" s="410"/>
      <c r="C10" s="197">
        <v>18</v>
      </c>
      <c r="D10" s="176">
        <v>4.5</v>
      </c>
      <c r="E10" s="176">
        <v>3.4</v>
      </c>
      <c r="F10" s="176">
        <v>10.199999999999999</v>
      </c>
      <c r="G10" s="177">
        <v>0.8</v>
      </c>
      <c r="H10" s="12"/>
      <c r="I10" s="234" t="s">
        <v>56</v>
      </c>
      <c r="J10" s="234">
        <v>1</v>
      </c>
      <c r="K10" s="13"/>
      <c r="L10" s="14"/>
      <c r="M10" s="250">
        <v>0.13800000000000001</v>
      </c>
      <c r="N10" s="103" t="s">
        <v>56</v>
      </c>
      <c r="O10" s="10"/>
      <c r="P10" s="10"/>
      <c r="Q10" s="297">
        <v>1</v>
      </c>
      <c r="R10" s="306">
        <v>0.20399999999999999</v>
      </c>
      <c r="S10" s="7"/>
      <c r="T10" s="307">
        <v>8.16</v>
      </c>
      <c r="U10" s="8"/>
      <c r="V10" s="224">
        <v>9</v>
      </c>
      <c r="W10" s="4">
        <v>0.77</v>
      </c>
      <c r="X10" s="4">
        <v>0.85299999999999998</v>
      </c>
      <c r="Y10" s="4"/>
      <c r="Z10" s="5">
        <v>0.17</v>
      </c>
      <c r="AA10" s="238">
        <v>1.9</v>
      </c>
      <c r="AB10" s="228">
        <v>2.4</v>
      </c>
    </row>
    <row r="11" spans="1:28">
      <c r="A11" s="409" t="s">
        <v>57</v>
      </c>
      <c r="B11" s="410"/>
      <c r="C11" s="15">
        <v>6000</v>
      </c>
      <c r="D11" s="16"/>
      <c r="E11" s="16"/>
      <c r="F11" s="16"/>
      <c r="G11" s="17">
        <v>1000</v>
      </c>
      <c r="H11" s="12">
        <v>70000</v>
      </c>
      <c r="I11" s="13">
        <v>980</v>
      </c>
      <c r="J11" s="13">
        <v>398</v>
      </c>
      <c r="K11" s="13">
        <v>387</v>
      </c>
      <c r="L11" s="14">
        <v>187</v>
      </c>
      <c r="M11" s="9"/>
      <c r="N11" s="10"/>
      <c r="O11" s="10"/>
      <c r="P11" s="10"/>
      <c r="Q11" s="11">
        <v>10</v>
      </c>
      <c r="R11" s="6">
        <v>27</v>
      </c>
      <c r="S11" s="7">
        <v>57</v>
      </c>
      <c r="T11" s="7">
        <v>1332</v>
      </c>
      <c r="U11" s="8">
        <v>163</v>
      </c>
      <c r="V11" s="3"/>
      <c r="W11" s="4"/>
      <c r="X11" s="4">
        <v>300</v>
      </c>
      <c r="Y11" s="4"/>
      <c r="Z11" s="5"/>
      <c r="AA11" s="2"/>
      <c r="AB11" s="1"/>
    </row>
    <row r="12" spans="1:28" ht="28.15" customHeight="1">
      <c r="A12" s="409" t="s">
        <v>58</v>
      </c>
      <c r="B12" s="410"/>
      <c r="C12" s="15"/>
      <c r="D12" s="16"/>
      <c r="E12" s="16"/>
      <c r="F12" s="16"/>
      <c r="G12" s="17"/>
      <c r="H12" s="12"/>
      <c r="I12" s="13"/>
      <c r="J12" s="13"/>
      <c r="K12" s="13"/>
      <c r="L12" s="14"/>
      <c r="M12" s="9"/>
      <c r="N12" s="10"/>
      <c r="O12" s="10"/>
      <c r="P12" s="10"/>
      <c r="Q12" s="11"/>
      <c r="R12" s="6"/>
      <c r="S12" s="7"/>
      <c r="T12" s="7"/>
      <c r="U12" s="8"/>
      <c r="V12" s="3"/>
      <c r="W12" s="4"/>
      <c r="X12" s="4"/>
      <c r="Y12" s="4"/>
      <c r="Z12" s="5"/>
      <c r="AA12" s="2"/>
      <c r="AB12" s="1"/>
    </row>
    <row r="13" spans="1:28">
      <c r="A13" s="45"/>
      <c r="B13" s="44">
        <v>2020</v>
      </c>
      <c r="C13" s="207">
        <v>220</v>
      </c>
      <c r="D13" s="214">
        <v>66.8</v>
      </c>
      <c r="E13" s="214">
        <v>80.8</v>
      </c>
      <c r="F13" s="214">
        <v>303</v>
      </c>
      <c r="G13" s="259"/>
      <c r="H13" s="231"/>
      <c r="I13" s="200">
        <v>598</v>
      </c>
      <c r="J13" s="200" t="s">
        <v>56</v>
      </c>
      <c r="K13" s="13"/>
      <c r="L13" s="14"/>
      <c r="M13" s="201">
        <v>6.8</v>
      </c>
      <c r="N13" s="237">
        <v>4.79</v>
      </c>
      <c r="O13" s="302"/>
      <c r="P13" s="302"/>
      <c r="Q13" s="296"/>
      <c r="R13" s="6"/>
      <c r="S13" s="7"/>
      <c r="T13" s="7"/>
      <c r="U13" s="8"/>
      <c r="V13" s="202">
        <v>517.79999999999995</v>
      </c>
      <c r="W13" s="4">
        <v>2.9</v>
      </c>
      <c r="X13" s="4"/>
      <c r="Y13" s="4"/>
      <c r="Z13" s="5"/>
      <c r="AA13" s="240">
        <v>16.100000000000001</v>
      </c>
      <c r="AB13" s="1"/>
    </row>
    <row r="14" spans="1:28">
      <c r="A14" s="45"/>
      <c r="B14" s="44">
        <v>2021</v>
      </c>
      <c r="C14" s="207">
        <v>636</v>
      </c>
      <c r="D14" s="214">
        <v>113.8</v>
      </c>
      <c r="E14" s="214">
        <v>113.7</v>
      </c>
      <c r="F14" s="214">
        <v>421</v>
      </c>
      <c r="G14" s="214">
        <v>13407</v>
      </c>
      <c r="H14" s="230"/>
      <c r="I14" s="291">
        <v>638</v>
      </c>
      <c r="J14" s="200" t="s">
        <v>56</v>
      </c>
      <c r="K14" s="13"/>
      <c r="L14" s="14">
        <v>15</v>
      </c>
      <c r="M14" s="201">
        <v>10.6</v>
      </c>
      <c r="N14" s="237">
        <v>10.125</v>
      </c>
      <c r="O14" s="302"/>
      <c r="P14" s="302"/>
      <c r="Q14" s="296"/>
      <c r="R14" s="6"/>
      <c r="S14" s="7"/>
      <c r="T14" s="305">
        <v>804</v>
      </c>
      <c r="U14" s="308">
        <v>127.048</v>
      </c>
      <c r="V14" s="202">
        <v>800.6</v>
      </c>
      <c r="W14" s="4"/>
      <c r="X14" s="4"/>
      <c r="Y14" s="4"/>
      <c r="Z14" s="5"/>
      <c r="AA14" s="240">
        <v>23.1</v>
      </c>
      <c r="AB14" s="248">
        <v>14.57</v>
      </c>
    </row>
    <row r="15" spans="1:28">
      <c r="A15" s="45"/>
      <c r="B15" s="44">
        <v>2022</v>
      </c>
      <c r="C15" s="226" t="s">
        <v>56</v>
      </c>
      <c r="D15" s="260">
        <v>185</v>
      </c>
      <c r="E15" s="214">
        <v>188</v>
      </c>
      <c r="F15" s="214">
        <v>560</v>
      </c>
      <c r="G15" s="214">
        <v>15192</v>
      </c>
      <c r="H15" s="230">
        <v>71</v>
      </c>
      <c r="I15" s="292">
        <v>658</v>
      </c>
      <c r="J15" s="293">
        <v>61</v>
      </c>
      <c r="K15" s="294">
        <v>794</v>
      </c>
      <c r="L15" s="295">
        <v>22.83</v>
      </c>
      <c r="M15" s="254">
        <v>16</v>
      </c>
      <c r="N15" s="253">
        <v>8</v>
      </c>
      <c r="O15" s="302">
        <v>5.5</v>
      </c>
      <c r="P15" s="302"/>
      <c r="Q15" s="296"/>
      <c r="R15" s="303">
        <v>1.3</v>
      </c>
      <c r="S15" s="305">
        <v>15.6</v>
      </c>
      <c r="T15" s="305">
        <v>948</v>
      </c>
      <c r="U15" s="8"/>
      <c r="V15" s="227" t="s">
        <v>56</v>
      </c>
      <c r="W15" s="4"/>
      <c r="X15" s="310">
        <v>27.4</v>
      </c>
      <c r="Y15" s="4"/>
      <c r="Z15" s="315">
        <v>18</v>
      </c>
      <c r="AA15" s="79" t="s">
        <v>56</v>
      </c>
      <c r="AB15" s="248">
        <v>89.38</v>
      </c>
    </row>
    <row r="16" spans="1:28">
      <c r="A16" s="167"/>
      <c r="B16" s="284">
        <v>2023</v>
      </c>
      <c r="C16" s="226"/>
      <c r="D16" s="260">
        <v>355</v>
      </c>
      <c r="E16" s="214"/>
      <c r="F16" s="214"/>
      <c r="G16" s="260"/>
      <c r="H16" s="230"/>
      <c r="I16" s="292"/>
      <c r="J16" s="293"/>
      <c r="K16" s="294"/>
      <c r="L16" s="295"/>
      <c r="M16" s="254"/>
      <c r="N16" s="253"/>
      <c r="O16" s="302"/>
      <c r="P16" s="302"/>
      <c r="Q16" s="296"/>
      <c r="R16" s="303"/>
      <c r="S16" s="305"/>
      <c r="T16" s="305"/>
      <c r="U16" s="8"/>
      <c r="V16" s="227"/>
      <c r="W16" s="4"/>
      <c r="X16" s="310"/>
      <c r="Y16" s="4"/>
      <c r="Z16" s="315"/>
      <c r="AA16" s="79"/>
      <c r="AB16" s="248"/>
    </row>
    <row r="17" spans="1:28">
      <c r="A17" s="167"/>
      <c r="B17" s="166" t="s">
        <v>59</v>
      </c>
      <c r="C17" s="15"/>
      <c r="D17" s="212"/>
      <c r="E17" s="16"/>
      <c r="F17" s="16"/>
      <c r="G17" s="17"/>
      <c r="H17" s="12"/>
      <c r="I17" s="301"/>
      <c r="J17" s="13"/>
      <c r="K17" s="13"/>
      <c r="L17" s="14"/>
      <c r="M17" s="9"/>
      <c r="N17" s="10">
        <v>244</v>
      </c>
      <c r="O17" s="302">
        <v>2.371</v>
      </c>
      <c r="P17" s="10"/>
      <c r="Q17" s="11"/>
      <c r="R17" s="6"/>
      <c r="S17" s="7"/>
      <c r="T17" s="305">
        <v>450</v>
      </c>
      <c r="U17" s="8"/>
      <c r="V17" s="3"/>
      <c r="W17" s="4"/>
      <c r="X17" s="4"/>
      <c r="Y17" s="4"/>
      <c r="Z17" s="5"/>
      <c r="AA17" s="2"/>
      <c r="AB17" s="1"/>
    </row>
    <row r="18" spans="1:28">
      <c r="A18" s="168"/>
      <c r="B18" s="165"/>
      <c r="C18" s="15"/>
      <c r="D18" s="212"/>
      <c r="E18" s="16"/>
      <c r="F18" s="16"/>
      <c r="G18" s="17"/>
      <c r="H18" s="12"/>
      <c r="I18" s="13"/>
      <c r="J18" s="13"/>
      <c r="K18" s="13"/>
      <c r="L18" s="14"/>
      <c r="M18" s="9"/>
      <c r="N18" s="10"/>
      <c r="O18" s="10"/>
      <c r="P18" s="10"/>
      <c r="Q18" s="11"/>
      <c r="R18" s="6"/>
      <c r="S18" s="7"/>
      <c r="T18" s="7"/>
      <c r="U18" s="8"/>
      <c r="V18" s="3"/>
      <c r="W18" s="4"/>
      <c r="X18" s="4"/>
      <c r="Y18" s="4"/>
      <c r="Z18" s="5"/>
      <c r="AA18" s="2"/>
      <c r="AB18" s="1"/>
    </row>
    <row r="19" spans="1:28" ht="28.15" customHeight="1">
      <c r="A19" s="409" t="s">
        <v>60</v>
      </c>
      <c r="B19" s="410"/>
      <c r="C19" s="15"/>
      <c r="D19" s="212"/>
      <c r="E19" s="16"/>
      <c r="F19" s="16"/>
      <c r="G19" s="17"/>
      <c r="H19" s="12"/>
      <c r="I19" s="13"/>
      <c r="J19" s="13"/>
      <c r="K19" s="13"/>
      <c r="L19" s="14"/>
      <c r="M19" s="9"/>
      <c r="N19" s="10"/>
      <c r="O19" s="10"/>
      <c r="P19" s="10"/>
      <c r="Q19" s="11"/>
      <c r="R19" s="6"/>
      <c r="S19" s="7"/>
      <c r="T19" s="7"/>
      <c r="U19" s="8"/>
      <c r="V19" s="3"/>
      <c r="W19" s="4"/>
      <c r="X19" s="4"/>
      <c r="Y19" s="4"/>
      <c r="Z19" s="5"/>
      <c r="AA19" s="2"/>
      <c r="AB19" s="1"/>
    </row>
    <row r="20" spans="1:28">
      <c r="A20" s="45"/>
      <c r="B20" s="44">
        <v>2020</v>
      </c>
      <c r="C20" s="66">
        <v>15.5</v>
      </c>
      <c r="D20" s="218">
        <v>4</v>
      </c>
      <c r="E20" s="220">
        <v>1.3</v>
      </c>
      <c r="F20" s="51">
        <v>8</v>
      </c>
      <c r="G20" s="204" t="s">
        <v>61</v>
      </c>
      <c r="H20" s="257">
        <v>0.6</v>
      </c>
      <c r="I20" s="13">
        <v>2.5</v>
      </c>
      <c r="J20" s="13" t="s">
        <v>56</v>
      </c>
      <c r="K20" s="13">
        <v>0.88</v>
      </c>
      <c r="L20" s="258" t="s">
        <v>56</v>
      </c>
      <c r="M20" s="9">
        <v>0.4</v>
      </c>
      <c r="N20" s="10">
        <v>1.2</v>
      </c>
      <c r="O20" s="10"/>
      <c r="P20" s="10"/>
      <c r="Q20" s="11"/>
      <c r="R20" s="6"/>
      <c r="S20" s="7"/>
      <c r="T20" s="7"/>
      <c r="U20" s="8"/>
      <c r="V20" s="3">
        <v>5</v>
      </c>
      <c r="W20" s="4"/>
      <c r="X20" s="4">
        <v>0.2</v>
      </c>
      <c r="Y20" s="4">
        <v>0.2</v>
      </c>
      <c r="Z20" s="5">
        <v>0.4</v>
      </c>
      <c r="AA20" s="79" t="s">
        <v>56</v>
      </c>
      <c r="AB20" s="1">
        <v>0.15</v>
      </c>
    </row>
    <row r="21" spans="1:28">
      <c r="A21" s="45"/>
      <c r="B21" s="44">
        <v>2021</v>
      </c>
      <c r="C21" s="66">
        <v>20</v>
      </c>
      <c r="D21" s="218">
        <v>5</v>
      </c>
      <c r="E21" s="220">
        <v>2.1</v>
      </c>
      <c r="F21" s="220">
        <v>10</v>
      </c>
      <c r="G21" s="204" t="s">
        <v>61</v>
      </c>
      <c r="H21" s="257">
        <v>0.69</v>
      </c>
      <c r="I21" s="13">
        <v>3.3</v>
      </c>
      <c r="J21" s="13" t="s">
        <v>56</v>
      </c>
      <c r="K21" s="234" t="s">
        <v>56</v>
      </c>
      <c r="L21" s="14">
        <v>0.32</v>
      </c>
      <c r="M21" s="102" t="s">
        <v>56</v>
      </c>
      <c r="N21" s="10">
        <v>1.5</v>
      </c>
      <c r="O21" s="10">
        <v>3.7</v>
      </c>
      <c r="P21" s="261">
        <v>0.23</v>
      </c>
      <c r="Q21" s="11"/>
      <c r="R21" s="6"/>
      <c r="S21" s="7"/>
      <c r="T21" s="7"/>
      <c r="U21" s="8"/>
      <c r="V21" s="3">
        <v>7</v>
      </c>
      <c r="W21" s="4"/>
      <c r="X21" s="4"/>
      <c r="Y21" s="4"/>
      <c r="Z21" s="5"/>
      <c r="AA21" s="249" t="s">
        <v>56</v>
      </c>
      <c r="AB21" s="1">
        <v>0.20499999999999999</v>
      </c>
    </row>
    <row r="22" spans="1:28">
      <c r="A22" s="45"/>
      <c r="B22" s="44">
        <v>2022</v>
      </c>
      <c r="C22" s="66">
        <v>25</v>
      </c>
      <c r="D22" s="219">
        <v>6</v>
      </c>
      <c r="E22" s="220">
        <v>2.7</v>
      </c>
      <c r="F22" s="220">
        <v>13</v>
      </c>
      <c r="G22" s="203">
        <v>1</v>
      </c>
      <c r="H22" s="12">
        <v>3.3</v>
      </c>
      <c r="I22" s="13">
        <v>4.3</v>
      </c>
      <c r="J22" s="13">
        <v>4</v>
      </c>
      <c r="K22" s="13">
        <v>0.95</v>
      </c>
      <c r="L22" s="258">
        <v>0.6</v>
      </c>
      <c r="M22" s="102">
        <v>0.2</v>
      </c>
      <c r="N22" s="10">
        <v>1.7</v>
      </c>
      <c r="O22" s="10">
        <v>4.2</v>
      </c>
      <c r="P22" s="10">
        <v>0.25</v>
      </c>
      <c r="Q22" s="11"/>
      <c r="R22" s="6">
        <v>0.5</v>
      </c>
      <c r="S22" s="7"/>
      <c r="T22" s="7">
        <v>1.4</v>
      </c>
      <c r="U22" s="8">
        <v>1.7</v>
      </c>
      <c r="V22" s="3">
        <v>8</v>
      </c>
      <c r="W22" s="4">
        <v>0.122</v>
      </c>
      <c r="X22" s="4">
        <v>0.5</v>
      </c>
      <c r="Y22" s="4">
        <v>0.1</v>
      </c>
      <c r="Z22" s="5"/>
      <c r="AA22" s="1">
        <v>5.4</v>
      </c>
      <c r="AB22" s="1">
        <v>0.65</v>
      </c>
    </row>
    <row r="23" spans="1:28">
      <c r="A23" s="284"/>
      <c r="B23" s="284">
        <v>2023</v>
      </c>
      <c r="C23" s="66"/>
      <c r="D23" s="219">
        <v>7.5</v>
      </c>
      <c r="E23" s="220">
        <v>3.2</v>
      </c>
      <c r="F23" s="220">
        <v>16</v>
      </c>
      <c r="G23" s="203">
        <v>1.6</v>
      </c>
      <c r="H23" s="360">
        <v>3.4460000000000002</v>
      </c>
      <c r="I23" s="13">
        <v>4.9000000000000004</v>
      </c>
      <c r="J23" s="13">
        <v>7</v>
      </c>
      <c r="K23" s="13">
        <v>1.1000000000000001</v>
      </c>
      <c r="L23" s="258"/>
      <c r="M23" s="102"/>
      <c r="N23" s="10">
        <v>2</v>
      </c>
      <c r="O23" s="10"/>
      <c r="P23" s="10"/>
      <c r="Q23" s="11">
        <v>0.05</v>
      </c>
      <c r="R23" s="6"/>
      <c r="S23" s="7">
        <v>1</v>
      </c>
      <c r="T23" s="7">
        <v>1.5</v>
      </c>
      <c r="U23" s="8"/>
      <c r="V23" s="3"/>
      <c r="W23" s="4"/>
      <c r="X23" s="4"/>
      <c r="Y23" s="4"/>
      <c r="Z23" s="5"/>
      <c r="AA23" s="285"/>
      <c r="AB23" s="1"/>
    </row>
    <row r="24" spans="1:28">
      <c r="A24" s="163"/>
      <c r="B24" s="166"/>
      <c r="C24" s="18"/>
      <c r="D24" s="212"/>
      <c r="E24" s="16"/>
      <c r="F24" s="16"/>
      <c r="G24" s="17"/>
      <c r="H24" s="12"/>
      <c r="I24" s="13"/>
      <c r="J24" s="13"/>
      <c r="K24" s="13"/>
      <c r="L24" s="14"/>
      <c r="M24" s="9"/>
      <c r="N24" s="10"/>
      <c r="O24" s="10"/>
      <c r="P24" s="10"/>
      <c r="Q24" s="11"/>
      <c r="R24" s="6"/>
      <c r="S24" s="7"/>
      <c r="T24" s="7"/>
      <c r="U24" s="8"/>
      <c r="V24" s="3"/>
      <c r="W24" s="4"/>
      <c r="X24" s="4"/>
      <c r="Y24" s="4"/>
      <c r="Z24" s="5"/>
      <c r="AA24" s="2"/>
      <c r="AB24" s="1"/>
    </row>
    <row r="25" spans="1:28">
      <c r="A25" s="164"/>
      <c r="B25" s="165"/>
      <c r="C25" s="18"/>
      <c r="D25" s="212"/>
      <c r="E25" s="16"/>
      <c r="F25" s="16"/>
      <c r="G25" s="17"/>
      <c r="H25" s="12"/>
      <c r="I25" s="13"/>
      <c r="J25" s="13"/>
      <c r="K25" s="13"/>
      <c r="L25" s="14"/>
      <c r="M25" s="9"/>
      <c r="N25" s="10"/>
      <c r="O25" s="10"/>
      <c r="P25" s="10"/>
      <c r="Q25" s="11"/>
      <c r="R25" s="6"/>
      <c r="S25" s="7"/>
      <c r="T25" s="7"/>
      <c r="U25" s="8"/>
      <c r="V25" s="3"/>
      <c r="W25" s="4"/>
      <c r="X25" s="4"/>
      <c r="Y25" s="4"/>
      <c r="Z25" s="5"/>
      <c r="AA25" s="2"/>
      <c r="AB25" s="1"/>
    </row>
    <row r="26" spans="1:28" ht="28.15" customHeight="1">
      <c r="A26" s="413" t="s">
        <v>62</v>
      </c>
      <c r="B26" s="414"/>
      <c r="C26" s="361">
        <v>296</v>
      </c>
      <c r="D26" s="260">
        <v>851</v>
      </c>
      <c r="E26" s="214">
        <v>3344.4</v>
      </c>
      <c r="F26" s="214">
        <v>523</v>
      </c>
      <c r="G26" s="205">
        <v>8066</v>
      </c>
      <c r="H26" s="12"/>
      <c r="I26" s="198">
        <v>10.696999999999999</v>
      </c>
      <c r="J26" s="198" t="s">
        <v>56</v>
      </c>
      <c r="K26" s="13"/>
      <c r="L26" s="14"/>
      <c r="M26" s="102" t="s">
        <v>56</v>
      </c>
      <c r="N26" s="255">
        <v>6470.6</v>
      </c>
      <c r="O26" s="10"/>
      <c r="P26" s="10"/>
      <c r="Q26" s="11"/>
      <c r="R26" s="6"/>
      <c r="S26" s="7"/>
      <c r="T26" s="7"/>
      <c r="U26" s="8"/>
      <c r="V26" s="210">
        <v>1055.8800000000001</v>
      </c>
      <c r="W26" s="4"/>
      <c r="X26" s="4"/>
      <c r="Y26" s="4"/>
      <c r="Z26" s="5"/>
      <c r="AA26" s="240">
        <v>333.3</v>
      </c>
      <c r="AB26" s="246">
        <v>2000</v>
      </c>
    </row>
    <row r="27" spans="1:28">
      <c r="A27" s="413" t="s">
        <v>63</v>
      </c>
      <c r="B27" s="414"/>
      <c r="C27" s="40">
        <v>7.4</v>
      </c>
      <c r="D27" s="211">
        <v>6</v>
      </c>
      <c r="E27" s="41">
        <v>9.0299999999999994</v>
      </c>
      <c r="F27" s="41">
        <v>6.8</v>
      </c>
      <c r="G27" s="205">
        <v>10</v>
      </c>
      <c r="H27" s="12">
        <v>1.7</v>
      </c>
      <c r="I27" s="199">
        <v>25</v>
      </c>
      <c r="J27" s="199" t="s">
        <v>56</v>
      </c>
      <c r="K27" s="236">
        <v>0.67200000000000004</v>
      </c>
      <c r="L27" s="14"/>
      <c r="M27" s="254" t="s">
        <v>56</v>
      </c>
      <c r="N27" s="237">
        <v>11</v>
      </c>
      <c r="O27" s="10"/>
      <c r="P27" s="10"/>
      <c r="Q27" s="11"/>
      <c r="R27" s="6"/>
      <c r="S27" s="7"/>
      <c r="T27" s="7"/>
      <c r="U27" s="8"/>
      <c r="V27" s="210">
        <v>6.34</v>
      </c>
      <c r="W27" s="4"/>
      <c r="X27" s="4"/>
      <c r="Y27" s="4"/>
      <c r="Z27" s="5"/>
      <c r="AA27" s="240">
        <v>2</v>
      </c>
      <c r="AB27" s="245">
        <v>1.3</v>
      </c>
    </row>
    <row r="28" spans="1:28">
      <c r="A28" s="174"/>
      <c r="B28" s="175"/>
      <c r="C28" s="15"/>
      <c r="D28" s="212"/>
      <c r="E28" s="16"/>
      <c r="F28" s="16"/>
      <c r="G28" s="17"/>
      <c r="H28" s="12"/>
      <c r="I28" s="13"/>
      <c r="J28" s="13"/>
      <c r="K28" s="13"/>
      <c r="L28" s="14"/>
      <c r="M28" s="102"/>
      <c r="N28" s="10"/>
      <c r="O28" s="10"/>
      <c r="P28" s="10"/>
      <c r="Q28" s="11"/>
      <c r="R28" s="6"/>
      <c r="S28" s="7"/>
      <c r="T28" s="7"/>
      <c r="U28" s="8"/>
      <c r="V28" s="3"/>
      <c r="W28" s="4"/>
      <c r="X28" s="4"/>
      <c r="Y28" s="4"/>
      <c r="Z28" s="5"/>
      <c r="AA28" s="2"/>
      <c r="AB28" s="1"/>
    </row>
    <row r="29" spans="1:28" ht="28.15" customHeight="1">
      <c r="A29" s="413" t="s">
        <v>64</v>
      </c>
      <c r="B29" s="414"/>
      <c r="C29" s="206">
        <v>7.5</v>
      </c>
      <c r="D29" s="211">
        <v>4.32</v>
      </c>
      <c r="E29" s="208">
        <v>16.7</v>
      </c>
      <c r="F29" s="225" t="s">
        <v>56</v>
      </c>
      <c r="G29" s="204" t="s">
        <v>56</v>
      </c>
      <c r="H29" s="12"/>
      <c r="I29" s="13"/>
      <c r="J29" s="13" t="s">
        <v>56</v>
      </c>
      <c r="K29" s="13"/>
      <c r="L29" s="14"/>
      <c r="M29" s="102" t="s">
        <v>56</v>
      </c>
      <c r="N29" s="256">
        <v>1055.8</v>
      </c>
      <c r="O29" s="10"/>
      <c r="P29" s="10"/>
      <c r="Q29" s="11"/>
      <c r="R29" s="6"/>
      <c r="S29" s="7"/>
      <c r="T29" s="7"/>
      <c r="U29" s="8"/>
      <c r="V29" s="232">
        <v>336.8</v>
      </c>
      <c r="W29" s="4"/>
      <c r="X29" s="4"/>
      <c r="Y29" s="4"/>
      <c r="Z29" s="5"/>
      <c r="AA29" s="239">
        <v>0.31</v>
      </c>
      <c r="AB29" s="244">
        <v>1.61</v>
      </c>
    </row>
    <row r="30" spans="1:28">
      <c r="A30" s="413" t="s">
        <v>65</v>
      </c>
      <c r="B30" s="414"/>
      <c r="C30" s="207">
        <v>20</v>
      </c>
      <c r="D30" s="213">
        <v>259</v>
      </c>
      <c r="E30" s="214">
        <v>45</v>
      </c>
      <c r="F30" s="225" t="s">
        <v>56</v>
      </c>
      <c r="G30" s="204" t="s">
        <v>56</v>
      </c>
      <c r="H30" s="12"/>
      <c r="I30" s="198">
        <v>14.3</v>
      </c>
      <c r="J30" s="198" t="s">
        <v>56</v>
      </c>
      <c r="K30" s="199">
        <v>0.4</v>
      </c>
      <c r="L30" s="14"/>
      <c r="M30" s="102" t="s">
        <v>56</v>
      </c>
      <c r="N30" s="256">
        <v>1794.9</v>
      </c>
      <c r="O30" s="10"/>
      <c r="P30" s="10"/>
      <c r="Q30" s="11"/>
      <c r="R30" s="6"/>
      <c r="S30" s="7"/>
      <c r="T30" s="7"/>
      <c r="U30" s="8"/>
      <c r="V30" s="232">
        <v>2.7</v>
      </c>
      <c r="W30" s="4"/>
      <c r="X30" s="4"/>
      <c r="Y30" s="4"/>
      <c r="Z30" s="5"/>
      <c r="AA30" s="247">
        <v>0.16800000000000001</v>
      </c>
      <c r="AB30" s="244">
        <v>1.044</v>
      </c>
    </row>
    <row r="31" spans="1:28">
      <c r="A31" s="170"/>
      <c r="B31" s="171"/>
      <c r="C31" s="15"/>
      <c r="D31" s="212"/>
      <c r="E31" s="16"/>
      <c r="F31" s="16"/>
      <c r="G31" s="17"/>
      <c r="H31" s="12"/>
      <c r="I31" s="13"/>
      <c r="J31" s="13"/>
      <c r="K31" s="13"/>
      <c r="L31" s="14"/>
      <c r="M31" s="9"/>
      <c r="N31" s="10"/>
      <c r="O31" s="10"/>
      <c r="P31" s="10"/>
      <c r="Q31" s="11"/>
      <c r="R31" s="6"/>
      <c r="S31" s="7"/>
      <c r="T31" s="7"/>
      <c r="U31" s="8"/>
      <c r="V31" s="3"/>
      <c r="W31" s="4"/>
      <c r="X31" s="4"/>
      <c r="Y31" s="4"/>
      <c r="Z31" s="5"/>
      <c r="AA31" s="2"/>
      <c r="AB31" s="1"/>
    </row>
    <row r="32" spans="1:28">
      <c r="A32" s="172"/>
      <c r="B32" s="173"/>
      <c r="C32" s="15"/>
      <c r="D32" s="212"/>
      <c r="E32" s="16"/>
      <c r="F32" s="16"/>
      <c r="G32" s="17"/>
      <c r="H32" s="12"/>
      <c r="I32" s="13"/>
      <c r="J32" s="13"/>
      <c r="K32" s="13"/>
      <c r="L32" s="14"/>
      <c r="M32" s="9"/>
      <c r="N32" s="10"/>
      <c r="O32" s="10"/>
      <c r="P32" s="10"/>
      <c r="Q32" s="11"/>
      <c r="R32" s="6"/>
      <c r="S32" s="7"/>
      <c r="T32" s="7"/>
      <c r="U32" s="8"/>
      <c r="V32" s="3"/>
      <c r="W32" s="4"/>
      <c r="X32" s="4"/>
      <c r="Y32" s="4"/>
      <c r="Z32" s="5"/>
      <c r="AA32" s="2"/>
      <c r="AB32" s="1"/>
    </row>
    <row r="33" spans="1:28" ht="28.15" customHeight="1">
      <c r="A33" s="409" t="s">
        <v>66</v>
      </c>
      <c r="B33" s="410"/>
      <c r="C33" s="20"/>
      <c r="D33" s="212"/>
      <c r="E33" s="16"/>
      <c r="F33" s="16"/>
      <c r="G33" s="17"/>
      <c r="H33" s="12"/>
      <c r="I33" s="13"/>
      <c r="J33" s="13"/>
      <c r="K33" s="13"/>
      <c r="L33" s="14"/>
      <c r="M33" s="9"/>
      <c r="N33" s="10"/>
      <c r="O33" s="10"/>
      <c r="P33" s="10"/>
      <c r="Q33" s="11"/>
      <c r="R33" s="6"/>
      <c r="S33" s="7"/>
      <c r="T33" s="7"/>
      <c r="U33" s="8"/>
      <c r="V33" s="3"/>
      <c r="W33" s="4"/>
      <c r="X33" s="4"/>
      <c r="Y33" s="4"/>
      <c r="Z33" s="5"/>
      <c r="AA33" s="2"/>
      <c r="AB33" s="1"/>
    </row>
    <row r="34" spans="1:28">
      <c r="A34" s="45"/>
      <c r="B34" s="44">
        <v>2020</v>
      </c>
      <c r="C34" s="197">
        <v>580</v>
      </c>
      <c r="D34" s="217">
        <v>164</v>
      </c>
      <c r="E34" s="214">
        <v>100</v>
      </c>
      <c r="F34" s="362">
        <v>319</v>
      </c>
      <c r="G34" s="204" t="s">
        <v>56</v>
      </c>
      <c r="H34" s="235" t="s">
        <v>56</v>
      </c>
      <c r="I34" s="235" t="s">
        <v>56</v>
      </c>
      <c r="J34" s="235">
        <v>110</v>
      </c>
      <c r="K34" s="13"/>
      <c r="L34" s="14"/>
      <c r="M34" s="229">
        <v>13</v>
      </c>
      <c r="N34" s="103" t="s">
        <v>56</v>
      </c>
      <c r="O34" s="10"/>
      <c r="P34" s="10"/>
      <c r="Q34" s="298">
        <f>0.186+0.012</f>
        <v>0.19800000000000001</v>
      </c>
      <c r="R34" s="304">
        <v>6.44</v>
      </c>
      <c r="S34" s="7"/>
      <c r="T34" s="7"/>
      <c r="U34" s="8"/>
      <c r="V34" s="224">
        <v>100</v>
      </c>
      <c r="W34" s="309">
        <v>3</v>
      </c>
      <c r="X34" s="312">
        <v>15</v>
      </c>
      <c r="Y34" s="4"/>
      <c r="Z34" s="5"/>
      <c r="AA34" s="79" t="s">
        <v>67</v>
      </c>
      <c r="AB34" s="246">
        <v>60</v>
      </c>
    </row>
    <row r="35" spans="1:28">
      <c r="A35" s="45"/>
      <c r="B35" s="44">
        <v>2021</v>
      </c>
      <c r="C35" s="197">
        <v>800</v>
      </c>
      <c r="D35" s="217">
        <v>650</v>
      </c>
      <c r="E35" s="214">
        <v>357</v>
      </c>
      <c r="F35" s="362">
        <v>160</v>
      </c>
      <c r="G35" s="204" t="s">
        <v>56</v>
      </c>
      <c r="H35" s="235" t="s">
        <v>56</v>
      </c>
      <c r="I35" s="235" t="s">
        <v>56</v>
      </c>
      <c r="J35" s="235">
        <v>100</v>
      </c>
      <c r="K35" s="13"/>
      <c r="L35" s="14"/>
      <c r="M35" s="102" t="s">
        <v>67</v>
      </c>
      <c r="N35" s="103" t="s">
        <v>56</v>
      </c>
      <c r="O35" s="10"/>
      <c r="P35" s="10"/>
      <c r="Q35" s="298">
        <v>3.5000000000000003E-2</v>
      </c>
      <c r="R35" s="6"/>
      <c r="S35" s="7"/>
      <c r="T35" s="7"/>
      <c r="U35" s="8"/>
      <c r="V35" s="224">
        <v>936</v>
      </c>
      <c r="W35" s="309">
        <v>14</v>
      </c>
      <c r="X35" s="312">
        <v>60</v>
      </c>
      <c r="Y35" s="4"/>
      <c r="Z35" s="5"/>
      <c r="AA35" s="241">
        <v>193</v>
      </c>
      <c r="AB35" s="246">
        <v>210</v>
      </c>
    </row>
    <row r="36" spans="1:28">
      <c r="A36" s="45"/>
      <c r="B36" s="44">
        <v>2022</v>
      </c>
      <c r="C36" s="223" t="s">
        <v>67</v>
      </c>
      <c r="D36" s="217">
        <v>475</v>
      </c>
      <c r="E36" s="214">
        <v>131</v>
      </c>
      <c r="F36" s="362">
        <v>363</v>
      </c>
      <c r="G36" s="204" t="s">
        <v>56</v>
      </c>
      <c r="H36" s="235" t="s">
        <v>56</v>
      </c>
      <c r="I36" s="235" t="s">
        <v>56</v>
      </c>
      <c r="J36" s="235" t="s">
        <v>67</v>
      </c>
      <c r="K36" s="235" t="s">
        <v>56</v>
      </c>
      <c r="L36" s="14"/>
      <c r="M36" s="252">
        <v>4.3</v>
      </c>
      <c r="N36" s="103" t="s">
        <v>56</v>
      </c>
      <c r="O36" s="10"/>
      <c r="P36" s="10"/>
      <c r="Q36" s="298"/>
      <c r="R36" s="304">
        <f>34+2.25</f>
        <v>36.25</v>
      </c>
      <c r="S36" s="7"/>
      <c r="T36" s="7"/>
      <c r="U36" s="8"/>
      <c r="V36" s="3"/>
      <c r="W36" s="309">
        <v>3.5</v>
      </c>
      <c r="X36" s="312">
        <v>100</v>
      </c>
      <c r="Y36" s="4"/>
      <c r="Z36" s="5"/>
      <c r="AA36" s="79" t="s">
        <v>67</v>
      </c>
      <c r="AB36" s="245">
        <v>98.5</v>
      </c>
    </row>
    <row r="37" spans="1:28">
      <c r="A37" s="209"/>
      <c r="B37" s="169"/>
      <c r="C37" s="15"/>
      <c r="D37" s="212"/>
      <c r="E37" s="16"/>
      <c r="F37" s="16"/>
      <c r="G37" s="204"/>
      <c r="H37" s="235"/>
      <c r="I37" s="233"/>
      <c r="J37" s="233"/>
      <c r="K37" s="13"/>
      <c r="L37" s="14"/>
      <c r="M37" s="9"/>
      <c r="N37" s="10"/>
      <c r="O37" s="10"/>
      <c r="P37" s="10"/>
      <c r="Q37" s="299">
        <v>0.185</v>
      </c>
      <c r="R37" s="6"/>
      <c r="S37" s="7"/>
      <c r="T37" s="7"/>
      <c r="U37" s="8"/>
      <c r="V37" s="3"/>
      <c r="W37" s="4"/>
      <c r="X37" s="4"/>
      <c r="Y37" s="4"/>
      <c r="Z37" s="5"/>
      <c r="AA37" s="2"/>
      <c r="AB37" s="1"/>
    </row>
    <row r="38" spans="1:28" ht="42" customHeight="1">
      <c r="A38" s="409" t="s">
        <v>68</v>
      </c>
      <c r="B38" s="410"/>
      <c r="C38" s="222">
        <v>1719</v>
      </c>
      <c r="D38" s="221">
        <v>1100</v>
      </c>
      <c r="E38" s="215">
        <v>851</v>
      </c>
      <c r="F38" s="216">
        <v>1595.4</v>
      </c>
      <c r="G38" s="204" t="s">
        <v>56</v>
      </c>
      <c r="H38" s="235" t="s">
        <v>56</v>
      </c>
      <c r="I38" s="233" t="s">
        <v>56</v>
      </c>
      <c r="J38" s="233">
        <v>259.60000000000002</v>
      </c>
      <c r="K38" s="13"/>
      <c r="L38" s="14"/>
      <c r="M38" s="251">
        <v>38.9</v>
      </c>
      <c r="N38" s="109" t="s">
        <v>56</v>
      </c>
      <c r="O38" s="10"/>
      <c r="P38" s="10">
        <v>4</v>
      </c>
      <c r="Q38" s="300">
        <v>0.27</v>
      </c>
      <c r="R38" s="303">
        <v>73.599999999999994</v>
      </c>
      <c r="S38" s="305">
        <v>50</v>
      </c>
      <c r="T38" s="7"/>
      <c r="U38" s="8"/>
      <c r="V38" s="311">
        <v>1700</v>
      </c>
      <c r="W38" s="310">
        <v>31.9</v>
      </c>
      <c r="X38" s="310">
        <v>193</v>
      </c>
      <c r="Y38" s="4"/>
      <c r="Z38" s="314">
        <v>2.8</v>
      </c>
      <c r="AA38" s="242">
        <v>262</v>
      </c>
      <c r="AB38" s="243">
        <v>496</v>
      </c>
    </row>
    <row r="39" spans="1:28" ht="28.15" customHeight="1">
      <c r="A39" s="411" t="s">
        <v>69</v>
      </c>
      <c r="B39" s="412"/>
      <c r="C39" s="15"/>
      <c r="D39" s="16"/>
      <c r="E39" s="16"/>
      <c r="F39" s="16"/>
      <c r="G39" s="39"/>
      <c r="H39" s="12"/>
      <c r="I39" s="13"/>
      <c r="J39" s="13"/>
      <c r="K39" s="13"/>
      <c r="L39" s="14"/>
      <c r="M39" s="9"/>
      <c r="N39" s="10"/>
      <c r="O39" s="10"/>
      <c r="P39" s="10"/>
      <c r="Q39" s="11"/>
      <c r="R39" s="6"/>
      <c r="S39" s="7"/>
      <c r="T39" s="7"/>
      <c r="U39" s="8"/>
      <c r="V39" s="3"/>
      <c r="W39" s="4"/>
      <c r="X39" s="4"/>
      <c r="Y39" s="4"/>
      <c r="Z39" s="5"/>
      <c r="AA39" s="2"/>
      <c r="AB39" s="1"/>
    </row>
    <row r="40" spans="1:28">
      <c r="A40" s="359" t="s">
        <v>70</v>
      </c>
      <c r="B40" s="48"/>
      <c r="C40" s="15"/>
      <c r="D40" s="16"/>
      <c r="E40" s="16"/>
      <c r="F40" s="16"/>
      <c r="G40" s="50"/>
      <c r="H40" s="53"/>
      <c r="I40" s="54"/>
      <c r="J40" s="54"/>
      <c r="K40" s="54"/>
      <c r="L40" s="55"/>
      <c r="M40" s="56"/>
      <c r="N40" s="57"/>
      <c r="O40" s="57"/>
      <c r="P40" s="57"/>
      <c r="Q40" s="58"/>
      <c r="R40" s="59"/>
      <c r="S40" s="60"/>
      <c r="T40" s="60"/>
      <c r="U40" s="61"/>
      <c r="V40" s="62"/>
      <c r="W40" s="63"/>
      <c r="X40" s="63"/>
      <c r="Y40" s="63"/>
      <c r="Z40" s="64"/>
      <c r="AA40" s="65"/>
      <c r="AB40" s="46"/>
    </row>
    <row r="41" spans="1:28">
      <c r="A41" s="262"/>
      <c r="B41" s="49" t="s">
        <v>71</v>
      </c>
      <c r="C41" s="107">
        <v>1</v>
      </c>
      <c r="D41" s="108">
        <v>1</v>
      </c>
      <c r="E41" s="108">
        <v>1</v>
      </c>
      <c r="F41" s="51">
        <v>1</v>
      </c>
      <c r="G41" s="52">
        <v>1</v>
      </c>
      <c r="H41" s="67">
        <v>1</v>
      </c>
      <c r="I41" s="68">
        <v>1</v>
      </c>
      <c r="J41" s="68">
        <v>1</v>
      </c>
      <c r="K41" s="68">
        <v>1</v>
      </c>
      <c r="L41" s="69">
        <v>1</v>
      </c>
      <c r="M41" s="70">
        <v>1</v>
      </c>
      <c r="N41" s="71">
        <v>1</v>
      </c>
      <c r="O41" s="71">
        <v>1</v>
      </c>
      <c r="P41" s="71">
        <v>1</v>
      </c>
      <c r="Q41" s="72">
        <v>1</v>
      </c>
      <c r="R41" s="104">
        <v>1</v>
      </c>
      <c r="S41" s="105">
        <v>1</v>
      </c>
      <c r="T41" s="105">
        <v>1</v>
      </c>
      <c r="U41" s="106">
        <v>1</v>
      </c>
      <c r="V41" s="86">
        <v>1</v>
      </c>
      <c r="W41" s="87">
        <v>1</v>
      </c>
      <c r="X41" s="87">
        <v>1</v>
      </c>
      <c r="Y41" s="87">
        <v>1</v>
      </c>
      <c r="Z41" s="88">
        <v>1</v>
      </c>
      <c r="AA41" s="161">
        <v>1</v>
      </c>
      <c r="AB41" s="162">
        <v>1</v>
      </c>
    </row>
    <row r="42" spans="1:28">
      <c r="A42" s="262"/>
      <c r="B42" s="49" t="s">
        <v>72</v>
      </c>
      <c r="C42" s="107">
        <v>1</v>
      </c>
      <c r="D42" s="108">
        <v>1</v>
      </c>
      <c r="E42" s="108">
        <v>1</v>
      </c>
      <c r="F42" s="51">
        <v>1</v>
      </c>
      <c r="G42" s="52">
        <v>1</v>
      </c>
      <c r="H42" s="67">
        <v>1</v>
      </c>
      <c r="I42" s="68">
        <v>1</v>
      </c>
      <c r="J42" s="68">
        <v>1</v>
      </c>
      <c r="K42" s="68">
        <v>1</v>
      </c>
      <c r="L42" s="69">
        <v>1</v>
      </c>
      <c r="M42" s="70">
        <v>1</v>
      </c>
      <c r="N42" s="71">
        <v>1</v>
      </c>
      <c r="O42" s="71">
        <v>1</v>
      </c>
      <c r="P42" s="71">
        <v>1</v>
      </c>
      <c r="Q42" s="72">
        <v>1</v>
      </c>
      <c r="R42" s="104">
        <v>1</v>
      </c>
      <c r="S42" s="105">
        <v>1</v>
      </c>
      <c r="T42" s="105">
        <v>1</v>
      </c>
      <c r="U42" s="106">
        <v>1</v>
      </c>
      <c r="V42" s="86">
        <v>1</v>
      </c>
      <c r="W42" s="87">
        <v>1</v>
      </c>
      <c r="X42" s="87">
        <v>1</v>
      </c>
      <c r="Y42" s="87">
        <v>1</v>
      </c>
      <c r="Z42" s="88">
        <v>1</v>
      </c>
      <c r="AA42" s="161">
        <v>1</v>
      </c>
      <c r="AB42" s="162">
        <v>1</v>
      </c>
    </row>
    <row r="43" spans="1:28">
      <c r="A43" s="262"/>
      <c r="B43" s="49" t="s">
        <v>73</v>
      </c>
      <c r="C43" s="107">
        <v>1</v>
      </c>
      <c r="D43" s="108">
        <v>1</v>
      </c>
      <c r="E43" s="108">
        <v>1</v>
      </c>
      <c r="F43" s="51">
        <v>0</v>
      </c>
      <c r="G43" s="52">
        <v>0</v>
      </c>
      <c r="H43" s="67">
        <v>1</v>
      </c>
      <c r="I43" s="68">
        <v>1</v>
      </c>
      <c r="J43" s="68">
        <v>1</v>
      </c>
      <c r="K43" s="68">
        <v>1</v>
      </c>
      <c r="L43" s="69">
        <v>1</v>
      </c>
      <c r="M43" s="70">
        <v>1</v>
      </c>
      <c r="N43" s="71">
        <v>1</v>
      </c>
      <c r="O43" s="71">
        <v>0</v>
      </c>
      <c r="P43" s="71">
        <v>0</v>
      </c>
      <c r="Q43" s="72">
        <v>0</v>
      </c>
      <c r="R43" s="104">
        <v>1</v>
      </c>
      <c r="S43" s="105">
        <v>0</v>
      </c>
      <c r="T43" s="105">
        <v>1</v>
      </c>
      <c r="U43" s="106">
        <v>0</v>
      </c>
      <c r="V43" s="86">
        <v>1</v>
      </c>
      <c r="W43" s="87">
        <v>1</v>
      </c>
      <c r="X43" s="87">
        <v>1</v>
      </c>
      <c r="Y43" s="87">
        <v>1</v>
      </c>
      <c r="Z43" s="88">
        <v>0</v>
      </c>
      <c r="AA43" s="161">
        <v>1</v>
      </c>
      <c r="AB43" s="162">
        <v>1</v>
      </c>
    </row>
    <row r="44" spans="1:28">
      <c r="A44" s="262"/>
      <c r="B44" s="49" t="s">
        <v>74</v>
      </c>
      <c r="C44" s="107">
        <v>1</v>
      </c>
      <c r="D44" s="108">
        <v>1</v>
      </c>
      <c r="E44" s="108">
        <v>1</v>
      </c>
      <c r="F44" s="51">
        <v>0</v>
      </c>
      <c r="G44" s="52">
        <v>0</v>
      </c>
      <c r="H44" s="67">
        <v>0</v>
      </c>
      <c r="I44" s="68">
        <v>1</v>
      </c>
      <c r="J44" s="68">
        <v>0</v>
      </c>
      <c r="K44" s="68">
        <v>1</v>
      </c>
      <c r="L44" s="69">
        <v>0</v>
      </c>
      <c r="M44" s="70">
        <v>1</v>
      </c>
      <c r="N44" s="71">
        <v>0</v>
      </c>
      <c r="O44" s="71">
        <v>1</v>
      </c>
      <c r="P44" s="71">
        <v>1</v>
      </c>
      <c r="Q44" s="72">
        <v>0</v>
      </c>
      <c r="R44" s="104">
        <v>0</v>
      </c>
      <c r="S44" s="105">
        <v>1</v>
      </c>
      <c r="T44" s="105">
        <v>0</v>
      </c>
      <c r="U44" s="106">
        <v>0</v>
      </c>
      <c r="V44" s="86">
        <v>1</v>
      </c>
      <c r="W44" s="87">
        <v>1</v>
      </c>
      <c r="X44" s="87">
        <v>1</v>
      </c>
      <c r="Y44" s="87">
        <v>0</v>
      </c>
      <c r="Z44" s="88">
        <v>1</v>
      </c>
      <c r="AA44" s="161">
        <v>1</v>
      </c>
      <c r="AB44" s="162">
        <v>1</v>
      </c>
    </row>
    <row r="45" spans="1:28">
      <c r="A45" s="262"/>
      <c r="B45" s="49" t="s">
        <v>75</v>
      </c>
      <c r="C45" s="107">
        <v>1</v>
      </c>
      <c r="D45" s="108">
        <v>0</v>
      </c>
      <c r="E45" s="108">
        <v>1</v>
      </c>
      <c r="F45" s="51">
        <v>1</v>
      </c>
      <c r="G45" s="52">
        <v>0</v>
      </c>
      <c r="H45" s="67">
        <v>0</v>
      </c>
      <c r="I45" s="68">
        <v>0</v>
      </c>
      <c r="J45" s="68">
        <v>0</v>
      </c>
      <c r="K45" s="68">
        <v>0</v>
      </c>
      <c r="L45" s="69">
        <v>0</v>
      </c>
      <c r="M45" s="70">
        <v>0</v>
      </c>
      <c r="N45" s="71">
        <v>1</v>
      </c>
      <c r="O45" s="71">
        <v>0</v>
      </c>
      <c r="P45" s="71">
        <v>0</v>
      </c>
      <c r="Q45" s="72">
        <v>1</v>
      </c>
      <c r="R45" s="104">
        <v>0</v>
      </c>
      <c r="S45" s="105">
        <v>0</v>
      </c>
      <c r="T45" s="105">
        <v>1</v>
      </c>
      <c r="U45" s="106">
        <v>0</v>
      </c>
      <c r="V45" s="86">
        <v>1</v>
      </c>
      <c r="W45" s="87">
        <v>1</v>
      </c>
      <c r="X45" s="87">
        <v>1</v>
      </c>
      <c r="Y45" s="87">
        <v>1</v>
      </c>
      <c r="Z45" s="88">
        <v>1</v>
      </c>
      <c r="AA45" s="161">
        <v>1</v>
      </c>
      <c r="AB45" s="162">
        <v>1</v>
      </c>
    </row>
    <row r="46" spans="1:28">
      <c r="A46" s="262"/>
      <c r="B46" s="49" t="s">
        <v>76</v>
      </c>
      <c r="C46" s="107">
        <v>1</v>
      </c>
      <c r="D46" s="108">
        <v>1</v>
      </c>
      <c r="E46" s="108">
        <v>1</v>
      </c>
      <c r="F46" s="51">
        <v>0</v>
      </c>
      <c r="G46" s="52">
        <v>1</v>
      </c>
      <c r="H46" s="67">
        <v>1</v>
      </c>
      <c r="I46" s="68">
        <v>1</v>
      </c>
      <c r="J46" s="68">
        <v>1</v>
      </c>
      <c r="K46" s="68">
        <v>1</v>
      </c>
      <c r="L46" s="69">
        <v>1</v>
      </c>
      <c r="M46" s="70">
        <v>1</v>
      </c>
      <c r="N46" s="71">
        <v>1</v>
      </c>
      <c r="O46" s="71">
        <v>1</v>
      </c>
      <c r="P46" s="71">
        <v>0</v>
      </c>
      <c r="Q46" s="72">
        <v>0</v>
      </c>
      <c r="R46" s="104">
        <v>1</v>
      </c>
      <c r="S46" s="105">
        <v>1</v>
      </c>
      <c r="T46" s="105">
        <v>1</v>
      </c>
      <c r="U46" s="106">
        <v>1</v>
      </c>
      <c r="V46" s="86">
        <v>1</v>
      </c>
      <c r="W46" s="87">
        <v>1</v>
      </c>
      <c r="X46" s="87">
        <v>1</v>
      </c>
      <c r="Y46" s="87">
        <v>1</v>
      </c>
      <c r="Z46" s="88">
        <v>1</v>
      </c>
      <c r="AA46" s="161">
        <v>1</v>
      </c>
      <c r="AB46" s="162">
        <v>1</v>
      </c>
    </row>
    <row r="47" spans="1:28">
      <c r="A47" s="262"/>
      <c r="B47" s="49" t="s">
        <v>77</v>
      </c>
      <c r="C47" s="107">
        <v>1</v>
      </c>
      <c r="D47" s="108">
        <v>1</v>
      </c>
      <c r="E47" s="108">
        <v>1</v>
      </c>
      <c r="F47" s="51">
        <v>1</v>
      </c>
      <c r="G47" s="52">
        <v>1</v>
      </c>
      <c r="H47" s="67">
        <v>1</v>
      </c>
      <c r="I47" s="68">
        <v>1</v>
      </c>
      <c r="J47" s="68">
        <v>1</v>
      </c>
      <c r="K47" s="68">
        <v>1</v>
      </c>
      <c r="L47" s="69">
        <v>1</v>
      </c>
      <c r="M47" s="70">
        <v>1</v>
      </c>
      <c r="N47" s="71">
        <v>1</v>
      </c>
      <c r="O47" s="71">
        <v>1</v>
      </c>
      <c r="P47" s="71">
        <v>1</v>
      </c>
      <c r="Q47" s="72">
        <v>1</v>
      </c>
      <c r="R47" s="104">
        <v>1</v>
      </c>
      <c r="S47" s="105">
        <v>1</v>
      </c>
      <c r="T47" s="105">
        <v>1</v>
      </c>
      <c r="U47" s="106">
        <v>1</v>
      </c>
      <c r="V47" s="86">
        <v>1</v>
      </c>
      <c r="W47" s="87">
        <v>1</v>
      </c>
      <c r="X47" s="87">
        <v>1</v>
      </c>
      <c r="Y47" s="87">
        <v>1</v>
      </c>
      <c r="Z47" s="88">
        <v>1</v>
      </c>
      <c r="AA47" s="161">
        <v>1</v>
      </c>
      <c r="AB47" s="162">
        <v>1</v>
      </c>
    </row>
    <row r="48" spans="1:28">
      <c r="A48" s="262"/>
      <c r="B48" s="49" t="s">
        <v>78</v>
      </c>
      <c r="C48" s="107">
        <v>1</v>
      </c>
      <c r="D48" s="108">
        <v>1</v>
      </c>
      <c r="E48" s="108">
        <v>1</v>
      </c>
      <c r="F48" s="51">
        <v>1</v>
      </c>
      <c r="G48" s="52">
        <v>0</v>
      </c>
      <c r="H48" s="67">
        <v>0</v>
      </c>
      <c r="I48" s="68">
        <v>0</v>
      </c>
      <c r="J48" s="68">
        <v>0</v>
      </c>
      <c r="K48" s="68">
        <v>0</v>
      </c>
      <c r="L48" s="69">
        <v>1</v>
      </c>
      <c r="M48" s="70">
        <v>1</v>
      </c>
      <c r="N48" s="71">
        <v>1</v>
      </c>
      <c r="O48" s="71">
        <v>0</v>
      </c>
      <c r="P48" s="71">
        <v>0</v>
      </c>
      <c r="Q48" s="72">
        <v>1</v>
      </c>
      <c r="R48" s="104">
        <v>0</v>
      </c>
      <c r="S48" s="105">
        <v>1</v>
      </c>
      <c r="T48" s="105">
        <v>1</v>
      </c>
      <c r="U48" s="106">
        <v>0</v>
      </c>
      <c r="V48" s="86">
        <v>1</v>
      </c>
      <c r="W48" s="87">
        <v>1</v>
      </c>
      <c r="X48" s="87">
        <v>1</v>
      </c>
      <c r="Y48" s="87">
        <v>1</v>
      </c>
      <c r="Z48" s="88">
        <v>1</v>
      </c>
      <c r="AA48" s="161">
        <v>1</v>
      </c>
      <c r="AB48" s="162">
        <v>1</v>
      </c>
    </row>
    <row r="49" spans="1:28">
      <c r="A49" s="262"/>
      <c r="B49" s="49" t="s">
        <v>79</v>
      </c>
      <c r="C49" s="107">
        <v>1</v>
      </c>
      <c r="D49" s="108">
        <v>1</v>
      </c>
      <c r="E49" s="108">
        <v>1</v>
      </c>
      <c r="F49" s="117">
        <v>1</v>
      </c>
      <c r="G49" s="118">
        <v>1</v>
      </c>
      <c r="H49" s="119">
        <v>1</v>
      </c>
      <c r="I49" s="120">
        <v>1</v>
      </c>
      <c r="J49" s="120">
        <v>1</v>
      </c>
      <c r="K49" s="120">
        <v>1</v>
      </c>
      <c r="L49" s="121">
        <v>1</v>
      </c>
      <c r="M49" s="122">
        <v>1</v>
      </c>
      <c r="N49" s="123">
        <v>1</v>
      </c>
      <c r="O49" s="123">
        <v>1</v>
      </c>
      <c r="P49" s="123">
        <v>1</v>
      </c>
      <c r="Q49" s="124">
        <v>1</v>
      </c>
      <c r="R49" s="125">
        <v>1</v>
      </c>
      <c r="S49" s="126">
        <v>1</v>
      </c>
      <c r="T49" s="126">
        <v>1</v>
      </c>
      <c r="U49" s="127">
        <v>1</v>
      </c>
      <c r="V49" s="89">
        <v>1</v>
      </c>
      <c r="W49" s="90">
        <v>1</v>
      </c>
      <c r="X49" s="90">
        <v>1</v>
      </c>
      <c r="Y49" s="90">
        <v>1</v>
      </c>
      <c r="Z49" s="91">
        <v>1</v>
      </c>
      <c r="AA49" s="75">
        <v>1</v>
      </c>
      <c r="AB49" s="76">
        <v>1</v>
      </c>
    </row>
    <row r="50" spans="1:28">
      <c r="A50" s="262"/>
      <c r="B50" s="49" t="s">
        <v>80</v>
      </c>
      <c r="C50" s="116">
        <v>0</v>
      </c>
      <c r="D50" s="117">
        <v>0</v>
      </c>
      <c r="E50" s="108">
        <v>1</v>
      </c>
      <c r="F50" s="117">
        <v>0</v>
      </c>
      <c r="G50" s="118">
        <v>0</v>
      </c>
      <c r="H50" s="119">
        <v>1</v>
      </c>
      <c r="I50" s="120">
        <v>1</v>
      </c>
      <c r="J50" s="120">
        <v>0</v>
      </c>
      <c r="K50" s="120">
        <v>1</v>
      </c>
      <c r="L50" s="121">
        <v>1</v>
      </c>
      <c r="M50" s="128">
        <v>1</v>
      </c>
      <c r="N50" s="129">
        <v>1</v>
      </c>
      <c r="O50" s="129">
        <v>1</v>
      </c>
      <c r="P50" s="129">
        <v>0</v>
      </c>
      <c r="Q50" s="130">
        <v>0</v>
      </c>
      <c r="R50" s="131">
        <v>1</v>
      </c>
      <c r="S50" s="132">
        <v>1</v>
      </c>
      <c r="T50" s="132">
        <v>1</v>
      </c>
      <c r="U50" s="133">
        <v>1</v>
      </c>
      <c r="V50" s="86">
        <v>0</v>
      </c>
      <c r="W50" s="87">
        <v>0</v>
      </c>
      <c r="X50" s="87">
        <v>1</v>
      </c>
      <c r="Y50" s="87">
        <v>1</v>
      </c>
      <c r="Z50" s="88">
        <v>1</v>
      </c>
      <c r="AA50" s="75">
        <v>1</v>
      </c>
      <c r="AB50" s="76">
        <v>1</v>
      </c>
    </row>
    <row r="51" spans="1:28">
      <c r="A51" s="262"/>
      <c r="B51" s="49" t="s">
        <v>81</v>
      </c>
      <c r="C51" s="116">
        <v>0</v>
      </c>
      <c r="D51" s="108">
        <v>1</v>
      </c>
      <c r="E51" s="108">
        <v>1</v>
      </c>
      <c r="F51" s="117">
        <v>0</v>
      </c>
      <c r="G51" s="118">
        <v>0</v>
      </c>
      <c r="H51" s="119">
        <v>1</v>
      </c>
      <c r="I51" s="120">
        <v>1</v>
      </c>
      <c r="J51" s="120">
        <v>1</v>
      </c>
      <c r="K51" s="120">
        <v>1</v>
      </c>
      <c r="L51" s="121">
        <v>1</v>
      </c>
      <c r="M51" s="128">
        <v>1</v>
      </c>
      <c r="N51" s="129">
        <v>1</v>
      </c>
      <c r="O51" s="129">
        <v>1</v>
      </c>
      <c r="P51" s="129">
        <v>0</v>
      </c>
      <c r="Q51" s="130">
        <v>0</v>
      </c>
      <c r="R51" s="131">
        <v>1</v>
      </c>
      <c r="S51" s="132">
        <v>1</v>
      </c>
      <c r="T51" s="132">
        <v>1</v>
      </c>
      <c r="U51" s="133">
        <v>1</v>
      </c>
      <c r="V51" s="86">
        <v>1</v>
      </c>
      <c r="W51" s="87">
        <v>1</v>
      </c>
      <c r="X51" s="87">
        <v>1</v>
      </c>
      <c r="Y51" s="87">
        <v>0</v>
      </c>
      <c r="Z51" s="88">
        <v>1</v>
      </c>
      <c r="AA51" s="75">
        <v>0</v>
      </c>
      <c r="AB51" s="76">
        <v>1</v>
      </c>
    </row>
    <row r="52" spans="1:28">
      <c r="A52" s="262"/>
      <c r="B52" s="49" t="s">
        <v>82</v>
      </c>
      <c r="C52" s="116">
        <v>0</v>
      </c>
      <c r="D52" s="108">
        <v>1</v>
      </c>
      <c r="E52" s="108">
        <v>1</v>
      </c>
      <c r="F52" s="117">
        <v>0</v>
      </c>
      <c r="G52" s="118">
        <v>0</v>
      </c>
      <c r="H52" s="119">
        <v>1</v>
      </c>
      <c r="I52" s="120">
        <v>1</v>
      </c>
      <c r="J52" s="120">
        <v>1</v>
      </c>
      <c r="K52" s="120">
        <v>1</v>
      </c>
      <c r="L52" s="121">
        <v>0</v>
      </c>
      <c r="M52" s="128">
        <v>0</v>
      </c>
      <c r="N52" s="129">
        <v>1</v>
      </c>
      <c r="O52" s="129">
        <v>0</v>
      </c>
      <c r="P52" s="129">
        <v>0</v>
      </c>
      <c r="Q52" s="130">
        <v>0</v>
      </c>
      <c r="R52" s="131">
        <v>1</v>
      </c>
      <c r="S52" s="132">
        <v>1</v>
      </c>
      <c r="T52" s="132">
        <v>0</v>
      </c>
      <c r="U52" s="133">
        <v>0</v>
      </c>
      <c r="V52" s="86">
        <v>0</v>
      </c>
      <c r="W52" s="87">
        <v>0</v>
      </c>
      <c r="X52" s="87">
        <v>1</v>
      </c>
      <c r="Y52" s="87">
        <v>0</v>
      </c>
      <c r="Z52" s="88">
        <v>0</v>
      </c>
      <c r="AA52" s="75">
        <v>0</v>
      </c>
      <c r="AB52" s="76">
        <v>1</v>
      </c>
    </row>
    <row r="53" spans="1:28">
      <c r="A53" s="262"/>
      <c r="B53" s="49" t="s">
        <v>83</v>
      </c>
      <c r="C53" s="116">
        <v>0</v>
      </c>
      <c r="D53" s="117">
        <v>0</v>
      </c>
      <c r="E53" s="117">
        <v>0</v>
      </c>
      <c r="F53" s="117">
        <v>0</v>
      </c>
      <c r="G53" s="118">
        <v>0</v>
      </c>
      <c r="H53" s="119">
        <v>1</v>
      </c>
      <c r="I53" s="120">
        <v>1</v>
      </c>
      <c r="J53" s="120">
        <v>0</v>
      </c>
      <c r="K53" s="120">
        <v>1</v>
      </c>
      <c r="L53" s="121">
        <v>0</v>
      </c>
      <c r="M53" s="128">
        <v>1</v>
      </c>
      <c r="N53" s="129">
        <v>1</v>
      </c>
      <c r="O53" s="129">
        <v>1</v>
      </c>
      <c r="P53" s="129">
        <v>0</v>
      </c>
      <c r="Q53" s="130">
        <v>0</v>
      </c>
      <c r="R53" s="131">
        <v>0</v>
      </c>
      <c r="S53" s="132">
        <v>1</v>
      </c>
      <c r="T53" s="132">
        <v>1</v>
      </c>
      <c r="U53" s="133">
        <v>0</v>
      </c>
      <c r="V53" s="86">
        <v>0</v>
      </c>
      <c r="W53" s="87">
        <v>0</v>
      </c>
      <c r="X53" s="87">
        <v>0</v>
      </c>
      <c r="Y53" s="87">
        <v>0</v>
      </c>
      <c r="Z53" s="88">
        <v>0</v>
      </c>
      <c r="AA53" s="75">
        <v>1</v>
      </c>
      <c r="AB53" s="76">
        <v>0</v>
      </c>
    </row>
    <row r="54" spans="1:28">
      <c r="A54" s="262"/>
      <c r="B54" s="49" t="s">
        <v>84</v>
      </c>
      <c r="C54" s="107">
        <v>1</v>
      </c>
      <c r="D54" s="117">
        <v>0</v>
      </c>
      <c r="E54" s="117">
        <v>0</v>
      </c>
      <c r="F54" s="117">
        <v>1</v>
      </c>
      <c r="G54" s="118">
        <v>0</v>
      </c>
      <c r="H54" s="119">
        <v>0</v>
      </c>
      <c r="I54" s="120">
        <v>1</v>
      </c>
      <c r="J54" s="120">
        <v>1</v>
      </c>
      <c r="K54" s="120">
        <v>1</v>
      </c>
      <c r="L54" s="121">
        <v>0</v>
      </c>
      <c r="M54" s="128">
        <v>0</v>
      </c>
      <c r="N54" s="129">
        <v>1</v>
      </c>
      <c r="O54" s="129">
        <v>0</v>
      </c>
      <c r="P54" s="129">
        <v>0</v>
      </c>
      <c r="Q54" s="130">
        <v>0</v>
      </c>
      <c r="R54" s="131">
        <v>1</v>
      </c>
      <c r="S54" s="132">
        <v>1</v>
      </c>
      <c r="T54" s="132">
        <v>1</v>
      </c>
      <c r="U54" s="133">
        <v>1</v>
      </c>
      <c r="V54" s="86">
        <v>1</v>
      </c>
      <c r="W54" s="87">
        <v>1</v>
      </c>
      <c r="X54" s="87">
        <v>1</v>
      </c>
      <c r="Y54" s="87">
        <v>1</v>
      </c>
      <c r="Z54" s="88">
        <v>0</v>
      </c>
      <c r="AA54" s="75">
        <v>1</v>
      </c>
      <c r="AB54" s="76">
        <v>1</v>
      </c>
    </row>
    <row r="55" spans="1:28">
      <c r="A55" s="262"/>
      <c r="B55" s="49" t="s">
        <v>85</v>
      </c>
      <c r="C55" s="107">
        <v>1</v>
      </c>
      <c r="D55" s="117">
        <v>0</v>
      </c>
      <c r="E55" s="117">
        <v>0</v>
      </c>
      <c r="F55" s="117">
        <v>0</v>
      </c>
      <c r="G55" s="118">
        <v>0</v>
      </c>
      <c r="H55" s="119">
        <v>0</v>
      </c>
      <c r="I55" s="120">
        <v>0</v>
      </c>
      <c r="J55" s="120">
        <v>1</v>
      </c>
      <c r="K55" s="120">
        <v>0</v>
      </c>
      <c r="L55" s="121">
        <v>1</v>
      </c>
      <c r="M55" s="128">
        <v>1</v>
      </c>
      <c r="N55" s="129">
        <v>1</v>
      </c>
      <c r="O55" s="129">
        <v>1</v>
      </c>
      <c r="P55" s="129">
        <v>1</v>
      </c>
      <c r="Q55" s="130">
        <v>0</v>
      </c>
      <c r="R55" s="131">
        <v>1</v>
      </c>
      <c r="S55" s="132">
        <v>1</v>
      </c>
      <c r="T55" s="132">
        <v>1</v>
      </c>
      <c r="U55" s="133">
        <v>1</v>
      </c>
      <c r="V55" s="86">
        <v>1</v>
      </c>
      <c r="W55" s="87">
        <v>1</v>
      </c>
      <c r="X55" s="87">
        <v>1</v>
      </c>
      <c r="Y55" s="87">
        <v>1</v>
      </c>
      <c r="Z55" s="88">
        <v>0</v>
      </c>
      <c r="AA55" s="75">
        <v>1</v>
      </c>
      <c r="AB55" s="76">
        <v>1</v>
      </c>
    </row>
    <row r="56" spans="1:28">
      <c r="A56" s="262"/>
      <c r="B56" s="49" t="s">
        <v>86</v>
      </c>
      <c r="C56" s="107">
        <v>1</v>
      </c>
      <c r="D56" s="117">
        <v>0</v>
      </c>
      <c r="E56" s="117">
        <v>0</v>
      </c>
      <c r="F56" s="117">
        <v>0</v>
      </c>
      <c r="G56" s="118">
        <v>0</v>
      </c>
      <c r="H56" s="119">
        <v>0</v>
      </c>
      <c r="I56" s="120">
        <v>0</v>
      </c>
      <c r="J56" s="120">
        <v>1</v>
      </c>
      <c r="K56" s="120">
        <v>1</v>
      </c>
      <c r="L56" s="121">
        <v>0</v>
      </c>
      <c r="M56" s="128">
        <v>0</v>
      </c>
      <c r="N56" s="129">
        <v>0</v>
      </c>
      <c r="O56" s="129">
        <v>0</v>
      </c>
      <c r="P56" s="129">
        <v>0</v>
      </c>
      <c r="Q56" s="130">
        <v>0</v>
      </c>
      <c r="R56" s="131">
        <v>0</v>
      </c>
      <c r="S56" s="132">
        <v>1</v>
      </c>
      <c r="T56" s="132">
        <v>0</v>
      </c>
      <c r="U56" s="133">
        <v>0</v>
      </c>
      <c r="V56" s="86">
        <v>0</v>
      </c>
      <c r="W56" s="87">
        <v>0</v>
      </c>
      <c r="X56" s="87">
        <v>0</v>
      </c>
      <c r="Y56" s="87">
        <v>0</v>
      </c>
      <c r="Z56" s="88">
        <v>0</v>
      </c>
      <c r="AA56" s="75">
        <v>0</v>
      </c>
      <c r="AB56" s="76">
        <v>0</v>
      </c>
    </row>
    <row r="57" spans="1:28">
      <c r="A57" s="262"/>
      <c r="B57" s="49" t="s">
        <v>87</v>
      </c>
      <c r="C57" s="107">
        <v>1</v>
      </c>
      <c r="D57" s="108">
        <v>1</v>
      </c>
      <c r="E57" s="108">
        <v>1</v>
      </c>
      <c r="F57" s="117">
        <v>0</v>
      </c>
      <c r="G57" s="118">
        <v>0</v>
      </c>
      <c r="H57" s="119">
        <v>1</v>
      </c>
      <c r="I57" s="120">
        <v>1</v>
      </c>
      <c r="J57" s="120">
        <v>1</v>
      </c>
      <c r="K57" s="120">
        <v>1</v>
      </c>
      <c r="L57" s="121">
        <v>1</v>
      </c>
      <c r="M57" s="128">
        <v>1</v>
      </c>
      <c r="N57" s="129">
        <v>1</v>
      </c>
      <c r="O57" s="129">
        <v>1</v>
      </c>
      <c r="P57" s="129">
        <v>0</v>
      </c>
      <c r="Q57" s="130">
        <v>0</v>
      </c>
      <c r="R57" s="131">
        <v>1</v>
      </c>
      <c r="S57" s="132">
        <v>1</v>
      </c>
      <c r="T57" s="132">
        <v>1</v>
      </c>
      <c r="U57" s="133">
        <v>1</v>
      </c>
      <c r="V57" s="86">
        <v>1</v>
      </c>
      <c r="W57" s="87">
        <v>1</v>
      </c>
      <c r="X57" s="87">
        <v>1</v>
      </c>
      <c r="Y57" s="87">
        <v>1</v>
      </c>
      <c r="Z57" s="88">
        <v>1</v>
      </c>
      <c r="AA57" s="75">
        <v>1</v>
      </c>
      <c r="AB57" s="76">
        <v>1</v>
      </c>
    </row>
    <row r="58" spans="1:28">
      <c r="A58" s="262"/>
      <c r="B58" s="49" t="s">
        <v>88</v>
      </c>
      <c r="C58" s="107">
        <v>1</v>
      </c>
      <c r="D58" s="108">
        <v>1</v>
      </c>
      <c r="E58" s="117">
        <v>0</v>
      </c>
      <c r="F58" s="117">
        <v>0</v>
      </c>
      <c r="G58" s="118">
        <v>1</v>
      </c>
      <c r="H58" s="119">
        <v>1</v>
      </c>
      <c r="I58" s="120">
        <v>1</v>
      </c>
      <c r="J58" s="120">
        <v>1</v>
      </c>
      <c r="K58" s="120">
        <v>1</v>
      </c>
      <c r="L58" s="121">
        <v>1</v>
      </c>
      <c r="M58" s="122">
        <v>1</v>
      </c>
      <c r="N58" s="123">
        <v>1</v>
      </c>
      <c r="O58" s="123">
        <v>1</v>
      </c>
      <c r="P58" s="123">
        <v>0</v>
      </c>
      <c r="Q58" s="124">
        <v>0</v>
      </c>
      <c r="R58" s="125">
        <v>0</v>
      </c>
      <c r="S58" s="126">
        <v>0</v>
      </c>
      <c r="T58" s="126">
        <v>1</v>
      </c>
      <c r="U58" s="127">
        <v>0</v>
      </c>
      <c r="V58" s="92">
        <v>1</v>
      </c>
      <c r="W58" s="93">
        <v>0</v>
      </c>
      <c r="X58" s="93">
        <v>0</v>
      </c>
      <c r="Y58" s="93">
        <v>0</v>
      </c>
      <c r="Z58" s="94">
        <v>0</v>
      </c>
      <c r="AA58" s="77">
        <v>1</v>
      </c>
      <c r="AB58" s="78">
        <v>0</v>
      </c>
    </row>
    <row r="59" spans="1:28">
      <c r="A59" s="262"/>
      <c r="B59" s="49" t="s">
        <v>89</v>
      </c>
      <c r="C59" s="116">
        <v>0</v>
      </c>
      <c r="D59" s="108">
        <v>1</v>
      </c>
      <c r="E59" s="108">
        <v>1</v>
      </c>
      <c r="F59" s="117">
        <v>0</v>
      </c>
      <c r="G59" s="118">
        <v>0</v>
      </c>
      <c r="H59" s="119">
        <v>1</v>
      </c>
      <c r="I59" s="120">
        <v>1</v>
      </c>
      <c r="J59" s="120">
        <v>0</v>
      </c>
      <c r="K59" s="120">
        <v>0</v>
      </c>
      <c r="L59" s="121">
        <v>0</v>
      </c>
      <c r="M59" s="122">
        <v>1</v>
      </c>
      <c r="N59" s="123">
        <v>1</v>
      </c>
      <c r="O59" s="123">
        <v>0</v>
      </c>
      <c r="P59" s="123">
        <v>0</v>
      </c>
      <c r="Q59" s="124">
        <v>0</v>
      </c>
      <c r="R59" s="125">
        <v>0</v>
      </c>
      <c r="S59" s="126">
        <v>0</v>
      </c>
      <c r="T59" s="126">
        <v>1</v>
      </c>
      <c r="U59" s="127">
        <v>1</v>
      </c>
      <c r="V59" s="95">
        <v>1</v>
      </c>
      <c r="W59" s="90">
        <v>1</v>
      </c>
      <c r="X59" s="90">
        <v>1</v>
      </c>
      <c r="Y59" s="90">
        <v>0</v>
      </c>
      <c r="Z59" s="91">
        <v>0</v>
      </c>
      <c r="AA59" s="79">
        <v>1</v>
      </c>
      <c r="AB59" s="80">
        <v>0</v>
      </c>
    </row>
    <row r="60" spans="1:28">
      <c r="A60" s="262"/>
      <c r="B60" s="49" t="s">
        <v>90</v>
      </c>
      <c r="C60" s="107">
        <v>1</v>
      </c>
      <c r="D60" s="108">
        <v>1</v>
      </c>
      <c r="E60" s="117">
        <v>0</v>
      </c>
      <c r="F60" s="117">
        <v>0</v>
      </c>
      <c r="G60" s="118">
        <v>0</v>
      </c>
      <c r="H60" s="119">
        <v>0</v>
      </c>
      <c r="I60" s="120">
        <v>1</v>
      </c>
      <c r="J60" s="120">
        <v>1</v>
      </c>
      <c r="K60" s="120">
        <v>0</v>
      </c>
      <c r="L60" s="121">
        <v>0</v>
      </c>
      <c r="M60" s="122">
        <v>1</v>
      </c>
      <c r="N60" s="123">
        <v>1</v>
      </c>
      <c r="O60" s="123">
        <v>0</v>
      </c>
      <c r="P60" s="123">
        <v>0</v>
      </c>
      <c r="Q60" s="124">
        <v>0</v>
      </c>
      <c r="R60" s="125">
        <v>0</v>
      </c>
      <c r="S60" s="126">
        <v>0</v>
      </c>
      <c r="T60" s="126">
        <v>0</v>
      </c>
      <c r="U60" s="127">
        <v>0</v>
      </c>
      <c r="V60" s="95">
        <v>1</v>
      </c>
      <c r="W60" s="90">
        <v>0</v>
      </c>
      <c r="X60" s="90">
        <v>0</v>
      </c>
      <c r="Y60" s="90">
        <v>0</v>
      </c>
      <c r="Z60" s="91">
        <v>0</v>
      </c>
      <c r="AA60" s="79">
        <v>1</v>
      </c>
      <c r="AB60" s="73">
        <v>1</v>
      </c>
    </row>
    <row r="61" spans="1:28">
      <c r="A61" s="47"/>
      <c r="B61" s="48"/>
      <c r="C61" s="134"/>
      <c r="D61" s="135"/>
      <c r="E61" s="135"/>
      <c r="F61" s="135"/>
      <c r="G61" s="136"/>
      <c r="H61" s="137"/>
      <c r="I61" s="138"/>
      <c r="J61" s="138"/>
      <c r="K61" s="138"/>
      <c r="L61" s="139"/>
      <c r="M61" s="140"/>
      <c r="N61" s="141"/>
      <c r="O61" s="141"/>
      <c r="P61" s="141"/>
      <c r="Q61" s="142"/>
      <c r="R61" s="143"/>
      <c r="S61" s="144"/>
      <c r="T61" s="144"/>
      <c r="U61" s="145"/>
      <c r="V61" s="96"/>
      <c r="W61" s="97"/>
      <c r="X61" s="97"/>
      <c r="Y61" s="97"/>
      <c r="Z61" s="98"/>
      <c r="AA61" s="81"/>
      <c r="AB61" s="74"/>
    </row>
    <row r="62" spans="1:28">
      <c r="A62" s="262"/>
      <c r="B62" s="49" t="s">
        <v>71</v>
      </c>
      <c r="C62" s="146">
        <v>1</v>
      </c>
      <c r="D62" s="147">
        <v>1</v>
      </c>
      <c r="E62" s="111">
        <v>1</v>
      </c>
      <c r="F62" s="148">
        <v>1</v>
      </c>
      <c r="G62" s="149">
        <v>0</v>
      </c>
      <c r="H62" s="119">
        <v>1</v>
      </c>
      <c r="I62" s="120">
        <v>1</v>
      </c>
      <c r="J62" s="120">
        <v>1</v>
      </c>
      <c r="K62" s="120">
        <v>1</v>
      </c>
      <c r="L62" s="121">
        <v>1</v>
      </c>
      <c r="M62" s="128">
        <v>1</v>
      </c>
      <c r="N62" s="129">
        <v>0</v>
      </c>
      <c r="O62" s="129">
        <v>1</v>
      </c>
      <c r="P62" s="129">
        <v>1</v>
      </c>
      <c r="Q62" s="130">
        <v>1</v>
      </c>
      <c r="R62" s="131">
        <v>1</v>
      </c>
      <c r="S62" s="132">
        <v>1</v>
      </c>
      <c r="T62" s="132">
        <v>1</v>
      </c>
      <c r="U62" s="133">
        <v>1</v>
      </c>
      <c r="V62" s="86">
        <v>1</v>
      </c>
      <c r="W62" s="87">
        <v>0</v>
      </c>
      <c r="X62" s="87">
        <v>1</v>
      </c>
      <c r="Y62" s="87">
        <v>1</v>
      </c>
      <c r="Z62" s="88">
        <v>1</v>
      </c>
      <c r="AA62" s="82">
        <v>1</v>
      </c>
      <c r="AB62" s="83">
        <v>1</v>
      </c>
    </row>
    <row r="63" spans="1:28">
      <c r="A63" s="262"/>
      <c r="B63" s="49" t="s">
        <v>91</v>
      </c>
      <c r="C63" s="146">
        <v>1</v>
      </c>
      <c r="D63" s="111">
        <v>1</v>
      </c>
      <c r="E63" s="111">
        <v>1</v>
      </c>
      <c r="F63" s="148">
        <v>1</v>
      </c>
      <c r="G63" s="149">
        <v>0</v>
      </c>
      <c r="H63" s="119">
        <v>1</v>
      </c>
      <c r="I63" s="120">
        <v>1</v>
      </c>
      <c r="J63" s="120">
        <v>1</v>
      </c>
      <c r="K63" s="120">
        <v>1</v>
      </c>
      <c r="L63" s="121">
        <v>1</v>
      </c>
      <c r="M63" s="128">
        <v>1</v>
      </c>
      <c r="N63" s="129">
        <v>0</v>
      </c>
      <c r="O63" s="129">
        <v>1</v>
      </c>
      <c r="P63" s="129">
        <v>1</v>
      </c>
      <c r="Q63" s="130">
        <v>1</v>
      </c>
      <c r="R63" s="131">
        <v>1</v>
      </c>
      <c r="S63" s="132">
        <v>1</v>
      </c>
      <c r="T63" s="132">
        <v>1</v>
      </c>
      <c r="U63" s="133">
        <v>1</v>
      </c>
      <c r="V63" s="86">
        <v>1</v>
      </c>
      <c r="W63" s="87">
        <v>0</v>
      </c>
      <c r="X63" s="87">
        <v>1</v>
      </c>
      <c r="Y63" s="87">
        <v>1</v>
      </c>
      <c r="Z63" s="88">
        <v>1</v>
      </c>
      <c r="AA63" s="82">
        <v>1</v>
      </c>
      <c r="AB63" s="83">
        <v>0</v>
      </c>
    </row>
    <row r="64" spans="1:28">
      <c r="A64" s="262"/>
      <c r="B64" s="49" t="s">
        <v>92</v>
      </c>
      <c r="C64" s="110">
        <v>1</v>
      </c>
      <c r="D64" s="111">
        <v>1</v>
      </c>
      <c r="E64" s="111">
        <v>1</v>
      </c>
      <c r="F64" s="148">
        <v>1</v>
      </c>
      <c r="G64" s="149">
        <v>0</v>
      </c>
      <c r="H64" s="119">
        <v>1</v>
      </c>
      <c r="I64" s="120">
        <v>1</v>
      </c>
      <c r="J64" s="120">
        <v>1</v>
      </c>
      <c r="K64" s="120">
        <v>1</v>
      </c>
      <c r="L64" s="121">
        <v>1</v>
      </c>
      <c r="M64" s="128">
        <v>1</v>
      </c>
      <c r="N64" s="129">
        <v>0</v>
      </c>
      <c r="O64" s="129">
        <v>0</v>
      </c>
      <c r="P64" s="129">
        <v>0</v>
      </c>
      <c r="Q64" s="130">
        <v>1</v>
      </c>
      <c r="R64" s="131">
        <v>1</v>
      </c>
      <c r="S64" s="132">
        <v>1</v>
      </c>
      <c r="T64" s="132">
        <v>1</v>
      </c>
      <c r="U64" s="133">
        <v>1</v>
      </c>
      <c r="V64" s="86">
        <v>1</v>
      </c>
      <c r="W64" s="87">
        <v>0</v>
      </c>
      <c r="X64" s="87">
        <v>0</v>
      </c>
      <c r="Y64" s="87">
        <v>0</v>
      </c>
      <c r="Z64" s="88">
        <v>1</v>
      </c>
      <c r="AA64" s="82">
        <v>1</v>
      </c>
      <c r="AB64" s="83">
        <v>1</v>
      </c>
    </row>
    <row r="65" spans="1:29">
      <c r="A65" s="262"/>
      <c r="B65" s="49" t="s">
        <v>75</v>
      </c>
      <c r="C65" s="110">
        <v>1</v>
      </c>
      <c r="D65" s="147">
        <v>0</v>
      </c>
      <c r="E65" s="111">
        <v>1</v>
      </c>
      <c r="F65" s="112">
        <v>1</v>
      </c>
      <c r="G65" s="149">
        <v>0</v>
      </c>
      <c r="H65" s="119">
        <v>1</v>
      </c>
      <c r="I65" s="120">
        <v>1</v>
      </c>
      <c r="J65" s="120">
        <v>0</v>
      </c>
      <c r="K65" s="120">
        <v>1</v>
      </c>
      <c r="L65" s="121">
        <v>0</v>
      </c>
      <c r="M65" s="128">
        <v>0</v>
      </c>
      <c r="N65" s="129">
        <v>0</v>
      </c>
      <c r="O65" s="129">
        <v>0</v>
      </c>
      <c r="P65" s="129">
        <v>0</v>
      </c>
      <c r="Q65" s="130">
        <v>0</v>
      </c>
      <c r="R65" s="131">
        <v>0</v>
      </c>
      <c r="S65" s="132">
        <v>0</v>
      </c>
      <c r="T65" s="132">
        <v>1</v>
      </c>
      <c r="U65" s="133">
        <v>1</v>
      </c>
      <c r="V65" s="86">
        <v>1</v>
      </c>
      <c r="W65" s="87">
        <v>0</v>
      </c>
      <c r="X65" s="87">
        <v>1</v>
      </c>
      <c r="Y65" s="87">
        <v>1</v>
      </c>
      <c r="Z65" s="88">
        <v>1</v>
      </c>
      <c r="AA65" s="82">
        <v>1</v>
      </c>
      <c r="AB65" s="83">
        <v>1</v>
      </c>
    </row>
    <row r="66" spans="1:29">
      <c r="A66" s="262"/>
      <c r="B66" s="49" t="s">
        <v>76</v>
      </c>
      <c r="C66" s="146">
        <v>0</v>
      </c>
      <c r="D66" s="147">
        <v>0</v>
      </c>
      <c r="E66" s="147">
        <v>1</v>
      </c>
      <c r="F66" s="148">
        <v>0</v>
      </c>
      <c r="G66" s="149">
        <v>0</v>
      </c>
      <c r="H66" s="119">
        <v>1</v>
      </c>
      <c r="I66" s="120">
        <v>1</v>
      </c>
      <c r="J66" s="120">
        <v>1</v>
      </c>
      <c r="K66" s="120">
        <v>1</v>
      </c>
      <c r="L66" s="121">
        <v>1</v>
      </c>
      <c r="M66" s="128">
        <v>0</v>
      </c>
      <c r="N66" s="129">
        <v>0</v>
      </c>
      <c r="O66" s="129">
        <v>1</v>
      </c>
      <c r="P66" s="129">
        <v>1</v>
      </c>
      <c r="Q66" s="130">
        <v>1</v>
      </c>
      <c r="R66" s="131">
        <v>0</v>
      </c>
      <c r="S66" s="132">
        <v>1</v>
      </c>
      <c r="T66" s="132">
        <v>1</v>
      </c>
      <c r="U66" s="133">
        <v>0</v>
      </c>
      <c r="V66" s="86">
        <v>1</v>
      </c>
      <c r="W66" s="87">
        <v>0</v>
      </c>
      <c r="X66" s="87">
        <v>1</v>
      </c>
      <c r="Y66" s="87">
        <v>1</v>
      </c>
      <c r="Z66" s="88">
        <v>1</v>
      </c>
      <c r="AA66" s="82">
        <v>1</v>
      </c>
      <c r="AB66" s="83">
        <v>0</v>
      </c>
    </row>
    <row r="67" spans="1:29">
      <c r="A67" s="262"/>
      <c r="B67" s="49" t="s">
        <v>93</v>
      </c>
      <c r="C67" s="110">
        <v>1</v>
      </c>
      <c r="D67" s="147">
        <v>0</v>
      </c>
      <c r="E67" s="111">
        <v>1</v>
      </c>
      <c r="F67" s="112">
        <v>1</v>
      </c>
      <c r="G67" s="149">
        <v>0</v>
      </c>
      <c r="H67" s="119">
        <v>1</v>
      </c>
      <c r="I67" s="120">
        <v>1</v>
      </c>
      <c r="J67" s="120">
        <v>1</v>
      </c>
      <c r="K67" s="120">
        <v>1</v>
      </c>
      <c r="L67" s="121">
        <v>1</v>
      </c>
      <c r="M67" s="128">
        <v>0</v>
      </c>
      <c r="N67" s="129">
        <v>0</v>
      </c>
      <c r="O67" s="129">
        <v>1</v>
      </c>
      <c r="P67" s="129">
        <v>1</v>
      </c>
      <c r="Q67" s="130">
        <v>0</v>
      </c>
      <c r="R67" s="131">
        <v>0</v>
      </c>
      <c r="S67" s="132">
        <v>0</v>
      </c>
      <c r="T67" s="132">
        <v>1</v>
      </c>
      <c r="U67" s="133">
        <v>1</v>
      </c>
      <c r="V67" s="86">
        <v>1</v>
      </c>
      <c r="W67" s="87">
        <v>0</v>
      </c>
      <c r="X67" s="87">
        <v>1</v>
      </c>
      <c r="Y67" s="87">
        <v>1</v>
      </c>
      <c r="Z67" s="88">
        <v>1</v>
      </c>
      <c r="AA67" s="82">
        <v>1</v>
      </c>
      <c r="AB67" s="83">
        <v>1</v>
      </c>
    </row>
    <row r="68" spans="1:29">
      <c r="A68" s="262"/>
      <c r="B68" s="49" t="s">
        <v>94</v>
      </c>
      <c r="C68" s="110">
        <v>1</v>
      </c>
      <c r="D68" s="111">
        <v>1</v>
      </c>
      <c r="E68" s="111">
        <v>1</v>
      </c>
      <c r="F68" s="148">
        <v>1</v>
      </c>
      <c r="G68" s="149">
        <v>0</v>
      </c>
      <c r="H68" s="119">
        <v>1</v>
      </c>
      <c r="I68" s="120">
        <v>1</v>
      </c>
      <c r="J68" s="120">
        <v>1</v>
      </c>
      <c r="K68" s="120">
        <v>1</v>
      </c>
      <c r="L68" s="121">
        <v>1</v>
      </c>
      <c r="M68" s="128">
        <v>0</v>
      </c>
      <c r="N68" s="129">
        <v>0</v>
      </c>
      <c r="O68" s="129">
        <v>1</v>
      </c>
      <c r="P68" s="129">
        <v>1</v>
      </c>
      <c r="Q68" s="130">
        <v>1</v>
      </c>
      <c r="R68" s="131">
        <v>1</v>
      </c>
      <c r="S68" s="132">
        <v>1</v>
      </c>
      <c r="T68" s="132">
        <v>1</v>
      </c>
      <c r="U68" s="133">
        <v>1</v>
      </c>
      <c r="V68" s="86">
        <v>1</v>
      </c>
      <c r="W68" s="87">
        <v>0</v>
      </c>
      <c r="X68" s="87">
        <v>1</v>
      </c>
      <c r="Y68" s="87">
        <v>1</v>
      </c>
      <c r="Z68" s="88">
        <v>1</v>
      </c>
      <c r="AA68" s="82">
        <v>1</v>
      </c>
      <c r="AB68" s="83">
        <v>1</v>
      </c>
    </row>
    <row r="69" spans="1:29">
      <c r="A69" s="262"/>
      <c r="B69" s="49" t="s">
        <v>95</v>
      </c>
      <c r="C69" s="146">
        <v>0</v>
      </c>
      <c r="D69" s="147">
        <v>0</v>
      </c>
      <c r="E69" s="147">
        <v>0</v>
      </c>
      <c r="F69" s="148">
        <v>0</v>
      </c>
      <c r="G69" s="149">
        <v>0</v>
      </c>
      <c r="H69" s="119">
        <v>1</v>
      </c>
      <c r="I69" s="120">
        <v>1</v>
      </c>
      <c r="J69" s="120">
        <v>0</v>
      </c>
      <c r="K69" s="120">
        <v>1</v>
      </c>
      <c r="L69" s="121">
        <v>0</v>
      </c>
      <c r="M69" s="128">
        <v>0</v>
      </c>
      <c r="N69" s="129">
        <v>0</v>
      </c>
      <c r="O69" s="129">
        <v>1</v>
      </c>
      <c r="P69" s="129">
        <v>0</v>
      </c>
      <c r="Q69" s="130">
        <v>0</v>
      </c>
      <c r="R69" s="131">
        <v>0</v>
      </c>
      <c r="S69" s="132">
        <v>1</v>
      </c>
      <c r="T69" s="132">
        <v>1</v>
      </c>
      <c r="U69" s="133">
        <v>0</v>
      </c>
      <c r="V69" s="86">
        <v>0</v>
      </c>
      <c r="W69" s="87">
        <v>0</v>
      </c>
      <c r="X69" s="87">
        <v>0</v>
      </c>
      <c r="Y69" s="87">
        <v>0</v>
      </c>
      <c r="Z69" s="88">
        <v>0</v>
      </c>
      <c r="AA69" s="82">
        <v>0</v>
      </c>
      <c r="AB69" s="83">
        <v>0</v>
      </c>
    </row>
    <row r="70" spans="1:29">
      <c r="A70" s="262"/>
      <c r="B70" s="49" t="s">
        <v>96</v>
      </c>
      <c r="C70" s="113">
        <v>0</v>
      </c>
      <c r="D70" s="147">
        <v>0</v>
      </c>
      <c r="E70" s="111">
        <v>1</v>
      </c>
      <c r="F70" s="148">
        <v>0</v>
      </c>
      <c r="G70" s="149">
        <v>0</v>
      </c>
      <c r="H70" s="119">
        <v>1</v>
      </c>
      <c r="I70" s="120">
        <v>1</v>
      </c>
      <c r="J70" s="120">
        <v>0</v>
      </c>
      <c r="K70" s="120">
        <v>1</v>
      </c>
      <c r="L70" s="121">
        <v>0</v>
      </c>
      <c r="M70" s="128">
        <v>0</v>
      </c>
      <c r="N70" s="129">
        <v>0</v>
      </c>
      <c r="O70" s="129">
        <v>0</v>
      </c>
      <c r="P70" s="129">
        <v>0</v>
      </c>
      <c r="Q70" s="130">
        <v>0</v>
      </c>
      <c r="R70" s="131">
        <v>1</v>
      </c>
      <c r="S70" s="132">
        <v>1</v>
      </c>
      <c r="T70" s="132">
        <v>1</v>
      </c>
      <c r="U70" s="133">
        <v>1</v>
      </c>
      <c r="V70" s="86">
        <v>0</v>
      </c>
      <c r="W70" s="87">
        <v>0</v>
      </c>
      <c r="X70" s="87">
        <v>0</v>
      </c>
      <c r="Y70" s="87">
        <v>0</v>
      </c>
      <c r="Z70" s="88">
        <v>0</v>
      </c>
      <c r="AA70" s="82">
        <v>1</v>
      </c>
      <c r="AB70" s="83">
        <v>0</v>
      </c>
    </row>
    <row r="71" spans="1:29">
      <c r="A71" s="262"/>
      <c r="B71" s="49" t="s">
        <v>97</v>
      </c>
      <c r="C71" s="110">
        <v>0</v>
      </c>
      <c r="D71" s="147">
        <v>0</v>
      </c>
      <c r="E71" s="111">
        <v>1</v>
      </c>
      <c r="F71" s="148">
        <v>0</v>
      </c>
      <c r="G71" s="149">
        <v>0</v>
      </c>
      <c r="H71" s="119">
        <v>1</v>
      </c>
      <c r="I71" s="120">
        <v>1</v>
      </c>
      <c r="J71" s="120">
        <v>0</v>
      </c>
      <c r="K71" s="120">
        <v>0</v>
      </c>
      <c r="L71" s="121">
        <v>0</v>
      </c>
      <c r="M71" s="128">
        <v>0</v>
      </c>
      <c r="N71" s="129">
        <v>0</v>
      </c>
      <c r="O71" s="129">
        <v>0</v>
      </c>
      <c r="P71" s="129">
        <v>0</v>
      </c>
      <c r="Q71" s="130">
        <v>0</v>
      </c>
      <c r="R71" s="131">
        <v>0</v>
      </c>
      <c r="S71" s="132">
        <v>1</v>
      </c>
      <c r="T71" s="132">
        <v>1</v>
      </c>
      <c r="U71" s="133">
        <v>0</v>
      </c>
      <c r="V71" s="86">
        <v>0</v>
      </c>
      <c r="W71" s="87">
        <v>0</v>
      </c>
      <c r="X71" s="87">
        <v>0</v>
      </c>
      <c r="Y71" s="87">
        <v>0</v>
      </c>
      <c r="Z71" s="88">
        <v>0</v>
      </c>
      <c r="AA71" s="82">
        <v>0</v>
      </c>
      <c r="AB71" s="83">
        <v>0</v>
      </c>
    </row>
    <row r="72" spans="1:29">
      <c r="A72" s="262"/>
      <c r="B72" s="49" t="s">
        <v>98</v>
      </c>
      <c r="C72" s="110">
        <v>1</v>
      </c>
      <c r="D72" s="111">
        <v>1</v>
      </c>
      <c r="E72" s="111">
        <v>1</v>
      </c>
      <c r="F72" s="112">
        <v>1</v>
      </c>
      <c r="G72" s="149">
        <v>0</v>
      </c>
      <c r="H72" s="119">
        <v>1</v>
      </c>
      <c r="I72" s="120">
        <v>1</v>
      </c>
      <c r="J72" s="120">
        <v>0</v>
      </c>
      <c r="K72" s="120">
        <v>0</v>
      </c>
      <c r="L72" s="121">
        <v>0</v>
      </c>
      <c r="M72" s="128">
        <v>0</v>
      </c>
      <c r="N72" s="129">
        <v>0</v>
      </c>
      <c r="O72" s="129">
        <v>0</v>
      </c>
      <c r="P72" s="129">
        <v>0</v>
      </c>
      <c r="Q72" s="130">
        <v>0</v>
      </c>
      <c r="R72" s="131">
        <v>0</v>
      </c>
      <c r="S72" s="132">
        <v>0</v>
      </c>
      <c r="T72" s="132">
        <v>1</v>
      </c>
      <c r="U72" s="133">
        <v>1</v>
      </c>
      <c r="V72" s="86">
        <v>0</v>
      </c>
      <c r="W72" s="87">
        <v>0</v>
      </c>
      <c r="X72" s="87">
        <v>0</v>
      </c>
      <c r="Y72" s="87">
        <v>0</v>
      </c>
      <c r="Z72" s="88">
        <v>0</v>
      </c>
      <c r="AA72" s="82">
        <v>1</v>
      </c>
      <c r="AB72" s="83">
        <v>1</v>
      </c>
    </row>
    <row r="73" spans="1:29">
      <c r="A73" s="262"/>
      <c r="B73" s="49" t="s">
        <v>88</v>
      </c>
      <c r="C73" s="110">
        <v>1</v>
      </c>
      <c r="D73" s="111">
        <v>1</v>
      </c>
      <c r="E73" s="147">
        <v>0</v>
      </c>
      <c r="F73" s="148">
        <v>1</v>
      </c>
      <c r="G73" s="149">
        <v>0</v>
      </c>
      <c r="H73" s="119">
        <v>1</v>
      </c>
      <c r="I73" s="120">
        <v>1</v>
      </c>
      <c r="J73" s="120">
        <v>1</v>
      </c>
      <c r="K73" s="120">
        <v>1</v>
      </c>
      <c r="L73" s="121">
        <v>0</v>
      </c>
      <c r="M73" s="128">
        <v>0</v>
      </c>
      <c r="N73" s="129">
        <v>0</v>
      </c>
      <c r="O73" s="129">
        <v>1</v>
      </c>
      <c r="P73" s="129">
        <v>1</v>
      </c>
      <c r="Q73" s="130">
        <v>0</v>
      </c>
      <c r="R73" s="131">
        <v>0</v>
      </c>
      <c r="S73" s="132">
        <v>1</v>
      </c>
      <c r="T73" s="132">
        <v>1</v>
      </c>
      <c r="U73" s="133">
        <v>1</v>
      </c>
      <c r="V73" s="86">
        <v>1</v>
      </c>
      <c r="W73" s="87">
        <v>0</v>
      </c>
      <c r="X73" s="87">
        <v>1</v>
      </c>
      <c r="Y73" s="87">
        <v>0</v>
      </c>
      <c r="Z73" s="88">
        <v>0</v>
      </c>
      <c r="AA73" s="82">
        <v>0</v>
      </c>
      <c r="AB73" s="83">
        <v>0</v>
      </c>
    </row>
    <row r="74" spans="1:29">
      <c r="A74" s="262"/>
      <c r="B74" s="49" t="s">
        <v>89</v>
      </c>
      <c r="C74" s="110">
        <v>1</v>
      </c>
      <c r="D74" s="147">
        <v>0</v>
      </c>
      <c r="E74" s="111">
        <v>1</v>
      </c>
      <c r="F74" s="148">
        <v>1</v>
      </c>
      <c r="G74" s="149">
        <v>0</v>
      </c>
      <c r="H74" s="119">
        <v>0</v>
      </c>
      <c r="I74" s="120">
        <v>0</v>
      </c>
      <c r="J74" s="120">
        <v>0</v>
      </c>
      <c r="K74" s="120">
        <v>0</v>
      </c>
      <c r="L74" s="121">
        <v>0</v>
      </c>
      <c r="M74" s="128">
        <v>0</v>
      </c>
      <c r="N74" s="129">
        <v>0</v>
      </c>
      <c r="O74" s="129">
        <v>0</v>
      </c>
      <c r="P74" s="129">
        <v>0</v>
      </c>
      <c r="Q74" s="130">
        <v>0</v>
      </c>
      <c r="R74" s="131">
        <v>0</v>
      </c>
      <c r="S74" s="132">
        <v>0</v>
      </c>
      <c r="T74" s="132">
        <v>1</v>
      </c>
      <c r="U74" s="133">
        <v>1</v>
      </c>
      <c r="V74" s="86">
        <v>1</v>
      </c>
      <c r="W74" s="87">
        <v>0</v>
      </c>
      <c r="X74" s="87">
        <v>1</v>
      </c>
      <c r="Y74" s="87">
        <v>0</v>
      </c>
      <c r="Z74" s="88">
        <v>0</v>
      </c>
      <c r="AA74" s="82">
        <v>1</v>
      </c>
      <c r="AB74" s="83">
        <v>0</v>
      </c>
    </row>
    <row r="75" spans="1:29" ht="16.149999999999999" thickBot="1">
      <c r="A75" s="262"/>
      <c r="B75" s="49" t="s">
        <v>99</v>
      </c>
      <c r="C75" s="114">
        <v>1</v>
      </c>
      <c r="D75" s="150">
        <v>0</v>
      </c>
      <c r="E75" s="150">
        <v>0</v>
      </c>
      <c r="F75" s="115">
        <v>1</v>
      </c>
      <c r="G75" s="151">
        <v>0</v>
      </c>
      <c r="H75" s="152">
        <v>0</v>
      </c>
      <c r="I75" s="153">
        <v>0</v>
      </c>
      <c r="J75" s="153">
        <v>0</v>
      </c>
      <c r="K75" s="153">
        <v>0</v>
      </c>
      <c r="L75" s="154">
        <v>0</v>
      </c>
      <c r="M75" s="155">
        <v>0</v>
      </c>
      <c r="N75" s="156">
        <v>0</v>
      </c>
      <c r="O75" s="156">
        <v>0</v>
      </c>
      <c r="P75" s="156">
        <v>0</v>
      </c>
      <c r="Q75" s="157">
        <v>0</v>
      </c>
      <c r="R75" s="158">
        <v>0</v>
      </c>
      <c r="S75" s="159">
        <v>0</v>
      </c>
      <c r="T75" s="159">
        <v>1</v>
      </c>
      <c r="U75" s="160">
        <v>1</v>
      </c>
      <c r="V75" s="99">
        <v>1</v>
      </c>
      <c r="W75" s="100">
        <v>0</v>
      </c>
      <c r="X75" s="100">
        <v>1</v>
      </c>
      <c r="Y75" s="100">
        <v>1</v>
      </c>
      <c r="Z75" s="101">
        <v>0</v>
      </c>
      <c r="AA75" s="84">
        <v>1</v>
      </c>
      <c r="AB75" s="85">
        <v>0</v>
      </c>
    </row>
    <row r="76" spans="1:29" ht="16.149999999999999" thickBot="1">
      <c r="A76" s="403" t="s">
        <v>100</v>
      </c>
      <c r="B76" s="404"/>
      <c r="C76" s="114"/>
      <c r="D76" s="150"/>
      <c r="E76" s="150"/>
      <c r="F76" s="115"/>
      <c r="G76" s="151"/>
      <c r="H76" s="152"/>
      <c r="I76" s="153"/>
      <c r="J76" s="153"/>
      <c r="K76" s="153"/>
      <c r="L76" s="154"/>
      <c r="M76" s="155"/>
      <c r="N76" s="156"/>
      <c r="O76" s="156"/>
      <c r="P76" s="156"/>
      <c r="Q76" s="157"/>
      <c r="R76" s="158"/>
      <c r="S76" s="159"/>
      <c r="T76" s="159"/>
      <c r="U76" s="160"/>
      <c r="V76" s="99"/>
      <c r="W76" s="100"/>
      <c r="X76" s="100"/>
      <c r="Y76" s="100"/>
      <c r="Z76" s="101"/>
      <c r="AA76" s="84"/>
      <c r="AB76" s="85"/>
    </row>
    <row r="77" spans="1:29" s="283" customFormat="1" ht="16.149999999999999" thickBot="1">
      <c r="A77" s="264"/>
      <c r="B77" s="265" t="s">
        <v>101</v>
      </c>
      <c r="C77" s="266">
        <v>4.8</v>
      </c>
      <c r="D77" s="263">
        <v>4.2</v>
      </c>
      <c r="E77" s="263">
        <v>4.5</v>
      </c>
      <c r="F77" s="267">
        <v>4.7</v>
      </c>
      <c r="G77" s="268">
        <v>4.0999999999999996</v>
      </c>
      <c r="H77" s="269">
        <v>4.4000000000000004</v>
      </c>
      <c r="I77" s="270">
        <v>4.3</v>
      </c>
      <c r="J77" s="270">
        <v>4.0999999999999996</v>
      </c>
      <c r="K77" s="270">
        <v>3.9</v>
      </c>
      <c r="L77" s="271">
        <v>4.4000000000000004</v>
      </c>
      <c r="M77" s="272">
        <v>3.7</v>
      </c>
      <c r="N77" s="273">
        <v>3.8</v>
      </c>
      <c r="O77" s="273">
        <v>4.2</v>
      </c>
      <c r="P77" s="273">
        <v>3.8</v>
      </c>
      <c r="Q77" s="274">
        <v>4.9000000000000004</v>
      </c>
      <c r="R77" s="275"/>
      <c r="S77" s="276">
        <v>4</v>
      </c>
      <c r="T77" s="276">
        <v>4.3</v>
      </c>
      <c r="U77" s="277">
        <v>4.4000000000000004</v>
      </c>
      <c r="V77" s="278">
        <v>4</v>
      </c>
      <c r="W77" s="279">
        <v>3.6</v>
      </c>
      <c r="X77" s="279">
        <v>3.6</v>
      </c>
      <c r="Y77" s="279">
        <v>3.1</v>
      </c>
      <c r="Z77" s="280">
        <v>2.8</v>
      </c>
      <c r="AA77" s="281">
        <v>2.1</v>
      </c>
      <c r="AB77" s="282">
        <v>3.3</v>
      </c>
      <c r="AC77" s="283">
        <f>AVERAGE(C77:AB77)</f>
        <v>3.9599999999999982</v>
      </c>
    </row>
    <row r="78" spans="1:29" s="283" customFormat="1" ht="16.149999999999999" thickBot="1">
      <c r="A78" s="264"/>
      <c r="B78" s="265" t="s">
        <v>102</v>
      </c>
      <c r="C78" s="266">
        <v>4.8</v>
      </c>
      <c r="D78" s="263">
        <v>5</v>
      </c>
      <c r="E78" s="263">
        <v>4.9000000000000004</v>
      </c>
      <c r="F78" s="267">
        <v>4.3</v>
      </c>
      <c r="G78" s="268">
        <v>4.9000000000000004</v>
      </c>
      <c r="H78" s="269">
        <v>4.0999999999999996</v>
      </c>
      <c r="I78" s="270">
        <v>4.9000000000000004</v>
      </c>
      <c r="J78" s="270">
        <v>4.5</v>
      </c>
      <c r="K78" s="270">
        <v>4.5</v>
      </c>
      <c r="L78" s="271">
        <v>4.5999999999999996</v>
      </c>
      <c r="M78" s="272">
        <v>4.0999999999999996</v>
      </c>
      <c r="N78" s="273">
        <v>4.4000000000000004</v>
      </c>
      <c r="O78" s="273">
        <v>4.5999999999999996</v>
      </c>
      <c r="P78" s="273">
        <v>4.7</v>
      </c>
      <c r="Q78" s="274">
        <v>3.3</v>
      </c>
      <c r="R78" s="275">
        <v>4.4000000000000004</v>
      </c>
      <c r="S78" s="276">
        <v>4.5</v>
      </c>
      <c r="T78" s="276">
        <v>4.5999999999999996</v>
      </c>
      <c r="U78" s="277">
        <v>4.7</v>
      </c>
      <c r="V78" s="278">
        <v>4.9000000000000004</v>
      </c>
      <c r="W78" s="279">
        <v>4.8</v>
      </c>
      <c r="X78" s="279">
        <v>4.5</v>
      </c>
      <c r="Y78" s="279">
        <v>2.2000000000000002</v>
      </c>
      <c r="Z78" s="280">
        <v>5</v>
      </c>
      <c r="AA78" s="281">
        <v>4.2</v>
      </c>
      <c r="AB78" s="282">
        <v>4.5999999999999996</v>
      </c>
      <c r="AC78" s="283">
        <f>AVERAGE(C78:AB78)</f>
        <v>4.4615384615384617</v>
      </c>
    </row>
    <row r="79" spans="1:29">
      <c r="B79" s="417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</row>
    <row r="80" spans="1:29">
      <c r="B80" s="418"/>
      <c r="C80" s="363" t="s">
        <v>103</v>
      </c>
      <c r="D80" s="286"/>
      <c r="E80" s="286"/>
      <c r="F80" s="286"/>
      <c r="G80" s="286"/>
      <c r="H80" s="286"/>
      <c r="M80" s="286"/>
      <c r="R80" s="286"/>
      <c r="V80" s="286"/>
      <c r="AA80" s="286"/>
    </row>
    <row r="81" spans="2:9">
      <c r="B81" s="418"/>
      <c r="C81" s="42" t="s">
        <v>104</v>
      </c>
      <c r="D81" s="355" t="s">
        <v>105</v>
      </c>
    </row>
    <row r="82" spans="2:9">
      <c r="B82" s="418"/>
      <c r="C82" s="42" t="s">
        <v>106</v>
      </c>
      <c r="D82" t="s">
        <v>107</v>
      </c>
      <c r="I82" s="316"/>
    </row>
    <row r="83" spans="2:9">
      <c r="B83" s="418"/>
      <c r="C83" s="42" t="s">
        <v>108</v>
      </c>
      <c r="D83" t="s">
        <v>109</v>
      </c>
      <c r="I83" s="317"/>
    </row>
    <row r="84" spans="2:9">
      <c r="B84" s="418"/>
      <c r="C84" s="42" t="s">
        <v>110</v>
      </c>
      <c r="D84" t="s">
        <v>111</v>
      </c>
    </row>
    <row r="85" spans="2:9">
      <c r="B85" s="418"/>
      <c r="C85" s="42" t="s">
        <v>112</v>
      </c>
      <c r="D85" t="s">
        <v>113</v>
      </c>
    </row>
    <row r="86" spans="2:9">
      <c r="B86" s="418"/>
      <c r="C86" s="42" t="s">
        <v>114</v>
      </c>
      <c r="D86" t="s">
        <v>115</v>
      </c>
    </row>
    <row r="87" spans="2:9">
      <c r="B87" s="418"/>
      <c r="C87" s="42" t="s">
        <v>116</v>
      </c>
      <c r="D87" t="s">
        <v>117</v>
      </c>
    </row>
    <row r="88" spans="2:9">
      <c r="B88" s="418"/>
    </row>
    <row r="89" spans="2:9">
      <c r="B89" s="418"/>
    </row>
    <row r="90" spans="2:9">
      <c r="B90" s="418"/>
    </row>
    <row r="91" spans="2:9">
      <c r="B91" s="418"/>
    </row>
    <row r="92" spans="2:9">
      <c r="B92" s="418"/>
    </row>
    <row r="93" spans="2:9">
      <c r="B93" s="418"/>
    </row>
    <row r="94" spans="2:9">
      <c r="B94" s="418"/>
    </row>
    <row r="95" spans="2:9">
      <c r="B95" s="418"/>
    </row>
    <row r="96" spans="2:9">
      <c r="B96" s="418"/>
    </row>
    <row r="97" spans="2:8">
      <c r="B97" s="418"/>
    </row>
    <row r="98" spans="2:8">
      <c r="B98" s="418"/>
    </row>
    <row r="99" spans="2:8">
      <c r="B99" s="418"/>
    </row>
    <row r="100" spans="2:8">
      <c r="B100" s="418"/>
    </row>
    <row r="101" spans="2:8">
      <c r="B101" s="418"/>
    </row>
    <row r="102" spans="2:8">
      <c r="B102" s="418"/>
    </row>
    <row r="103" spans="2:8">
      <c r="B103" s="418"/>
    </row>
    <row r="104" spans="2:8">
      <c r="B104" s="418"/>
    </row>
    <row r="105" spans="2:8">
      <c r="B105" s="418"/>
    </row>
    <row r="106" spans="2:8">
      <c r="B106" s="418"/>
    </row>
    <row r="107" spans="2:8">
      <c r="B107" s="418"/>
    </row>
    <row r="108" spans="2:8">
      <c r="B108" s="418"/>
    </row>
    <row r="109" spans="2:8">
      <c r="B109" s="418"/>
    </row>
    <row r="110" spans="2:8">
      <c r="B110" s="418"/>
    </row>
    <row r="111" spans="2:8">
      <c r="B111" s="418"/>
      <c r="C111" s="288"/>
      <c r="D111" s="288"/>
      <c r="E111" s="288"/>
      <c r="F111" s="288"/>
      <c r="G111" s="288"/>
      <c r="H111" s="288"/>
    </row>
    <row r="112" spans="2:8">
      <c r="B112" s="418"/>
      <c r="C112" s="288"/>
      <c r="D112" s="290"/>
      <c r="E112" s="290"/>
      <c r="F112" s="289"/>
      <c r="G112" s="289"/>
      <c r="H112" s="288"/>
    </row>
    <row r="113" spans="2:8">
      <c r="B113" s="418"/>
      <c r="C113" s="288"/>
      <c r="D113" s="290"/>
      <c r="E113" s="290"/>
      <c r="F113" s="289"/>
      <c r="G113" s="289"/>
      <c r="H113" s="288"/>
    </row>
    <row r="114" spans="2:8">
      <c r="B114" s="419"/>
      <c r="C114" s="288"/>
      <c r="D114" s="290"/>
      <c r="E114" s="290"/>
      <c r="F114" s="289"/>
      <c r="G114" s="289"/>
      <c r="H114" s="288"/>
    </row>
    <row r="115" spans="2:8">
      <c r="C115" s="288"/>
      <c r="D115" s="290"/>
      <c r="E115" s="290"/>
      <c r="F115" s="289"/>
      <c r="G115" s="289"/>
      <c r="H115" s="288"/>
    </row>
  </sheetData>
  <mergeCells count="27">
    <mergeCell ref="B79:B114"/>
    <mergeCell ref="A12:B12"/>
    <mergeCell ref="AA4:AB4"/>
    <mergeCell ref="A4:B4"/>
    <mergeCell ref="A5:B5"/>
    <mergeCell ref="C4:G4"/>
    <mergeCell ref="H4:L4"/>
    <mergeCell ref="M4:Q4"/>
    <mergeCell ref="A11:B11"/>
    <mergeCell ref="R4:U4"/>
    <mergeCell ref="V4:Z4"/>
    <mergeCell ref="A2:B2"/>
    <mergeCell ref="A3:B3"/>
    <mergeCell ref="A76:B76"/>
    <mergeCell ref="A6:B6"/>
    <mergeCell ref="A9:B9"/>
    <mergeCell ref="A38:B38"/>
    <mergeCell ref="A39:B39"/>
    <mergeCell ref="A10:B10"/>
    <mergeCell ref="A7:B7"/>
    <mergeCell ref="A19:B19"/>
    <mergeCell ref="A26:B26"/>
    <mergeCell ref="A27:B27"/>
    <mergeCell ref="A29:B29"/>
    <mergeCell ref="A33:B33"/>
    <mergeCell ref="A30:B30"/>
    <mergeCell ref="A8:B8"/>
  </mergeCells>
  <conditionalFormatting sqref="E82:E108">
    <cfRule type="cellIs" dxfId="1" priority="1" operator="greaterThan">
      <formula>15</formula>
    </cfRule>
  </conditionalFormatting>
  <conditionalFormatting sqref="G82:G108">
    <cfRule type="cellIs" dxfId="0" priority="2" operator="greaterThan">
      <formula>11</formula>
    </cfRule>
  </conditionalFormatting>
  <hyperlinks>
    <hyperlink ref="A40" location="'Retail products'!A1" display="Retail Products" xr:uid="{92FE817C-52ED-4FA0-9E32-28D0F790A836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5E1B2-882D-48DF-A786-370DC900C731}">
  <dimension ref="A1:AR67"/>
  <sheetViews>
    <sheetView zoomScale="85" zoomScaleNormal="85" workbookViewId="0">
      <pane xSplit="2" ySplit="4" topLeftCell="C5" activePane="bottomRight" state="frozen"/>
      <selection pane="bottomRight" activeCell="R38" sqref="R38"/>
      <selection pane="bottomLeft" activeCell="A5" sqref="A5"/>
      <selection pane="topRight" activeCell="C1" sqref="C1"/>
    </sheetView>
  </sheetViews>
  <sheetFormatPr defaultColWidth="11.25" defaultRowHeight="15.6"/>
  <cols>
    <col min="1" max="1" width="21" customWidth="1"/>
    <col min="2" max="2" width="23.25" style="42" customWidth="1"/>
    <col min="3" max="3" width="25.75" customWidth="1"/>
    <col min="4" max="5" width="12.875" customWidth="1"/>
    <col min="6" max="6" width="18.375" customWidth="1"/>
    <col min="7" max="7" width="12.125" customWidth="1"/>
    <col min="8" max="9" width="13.75" customWidth="1"/>
    <col min="12" max="12" width="12.75" customWidth="1"/>
    <col min="15" max="15" width="16.75" customWidth="1"/>
    <col min="16" max="16" width="15.25" customWidth="1"/>
    <col min="17" max="17" width="12.5" customWidth="1"/>
    <col min="19" max="19" width="13.75" customWidth="1"/>
    <col min="20" max="20" width="13.25" hidden="1" customWidth="1"/>
    <col min="22" max="22" width="12.25" customWidth="1"/>
    <col min="23" max="23" width="13.25" customWidth="1"/>
    <col min="24" max="24" width="12" customWidth="1"/>
    <col min="25" max="25" width="14.75" customWidth="1"/>
  </cols>
  <sheetData>
    <row r="1" spans="1:44" s="418" customFormat="1" ht="60" customHeight="1" thickBot="1"/>
    <row r="2" spans="1:44">
      <c r="A2" s="422" t="s">
        <v>2</v>
      </c>
      <c r="B2" s="423"/>
      <c r="C2" s="426" t="s">
        <v>3</v>
      </c>
      <c r="D2" s="427"/>
      <c r="E2" s="427"/>
      <c r="F2" s="427"/>
      <c r="G2" s="428"/>
      <c r="H2" s="429" t="s">
        <v>4</v>
      </c>
      <c r="I2" s="430"/>
      <c r="J2" s="430"/>
      <c r="K2" s="430"/>
      <c r="L2" s="431"/>
      <c r="M2" s="432" t="s">
        <v>5</v>
      </c>
      <c r="N2" s="433"/>
      <c r="O2" s="433"/>
      <c r="P2" s="433"/>
      <c r="Q2" s="434"/>
      <c r="R2" s="435" t="s">
        <v>6</v>
      </c>
      <c r="S2" s="436"/>
      <c r="T2" s="436"/>
      <c r="U2" s="437"/>
      <c r="V2" s="438" t="s">
        <v>7</v>
      </c>
      <c r="W2" s="439"/>
      <c r="X2" s="439"/>
      <c r="Y2" s="439"/>
      <c r="Z2" s="440"/>
      <c r="AA2" s="420" t="s">
        <v>8</v>
      </c>
      <c r="AB2" s="421"/>
    </row>
    <row r="3" spans="1:44">
      <c r="A3" s="424" t="s">
        <v>9</v>
      </c>
      <c r="B3" s="425"/>
      <c r="C3" s="15" t="s">
        <v>10</v>
      </c>
      <c r="D3" s="15" t="s">
        <v>11</v>
      </c>
      <c r="E3" s="15" t="s">
        <v>12</v>
      </c>
      <c r="F3" s="15" t="s">
        <v>13</v>
      </c>
      <c r="G3" s="15" t="s">
        <v>14</v>
      </c>
      <c r="H3" s="12" t="s">
        <v>15</v>
      </c>
      <c r="I3" s="12" t="s">
        <v>16</v>
      </c>
      <c r="J3" s="12" t="s">
        <v>17</v>
      </c>
      <c r="K3" s="12" t="s">
        <v>18</v>
      </c>
      <c r="L3" s="12" t="s">
        <v>19</v>
      </c>
      <c r="M3" s="9" t="s">
        <v>20</v>
      </c>
      <c r="N3" s="9" t="s">
        <v>21</v>
      </c>
      <c r="O3" s="9" t="s">
        <v>22</v>
      </c>
      <c r="P3" s="9" t="s">
        <v>23</v>
      </c>
      <c r="Q3" s="9" t="s">
        <v>24</v>
      </c>
      <c r="R3" s="6" t="s">
        <v>25</v>
      </c>
      <c r="S3" s="6" t="s">
        <v>26</v>
      </c>
      <c r="T3" s="6" t="s">
        <v>27</v>
      </c>
      <c r="U3" s="6" t="s">
        <v>28</v>
      </c>
      <c r="V3" s="3" t="s">
        <v>29</v>
      </c>
      <c r="W3" s="3" t="s">
        <v>30</v>
      </c>
      <c r="X3" s="3" t="s">
        <v>31</v>
      </c>
      <c r="Y3" s="3" t="s">
        <v>118</v>
      </c>
      <c r="Z3" s="3" t="s">
        <v>33</v>
      </c>
      <c r="AA3" s="2" t="s">
        <v>34</v>
      </c>
      <c r="AB3" s="2" t="s">
        <v>35</v>
      </c>
    </row>
    <row r="4" spans="1:44" s="38" customFormat="1">
      <c r="A4" s="405"/>
      <c r="B4" s="406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</row>
    <row r="5" spans="1:44" ht="19.5" customHeight="1">
      <c r="A5" s="284"/>
      <c r="B5" s="284" t="s">
        <v>119</v>
      </c>
      <c r="C5" s="287"/>
      <c r="D5" s="260"/>
      <c r="E5" s="334"/>
      <c r="F5" s="334"/>
      <c r="G5" s="335"/>
      <c r="H5" s="287"/>
      <c r="I5" s="233"/>
      <c r="J5" s="233"/>
      <c r="K5" s="13"/>
      <c r="L5" s="14"/>
      <c r="M5" s="336"/>
      <c r="N5" s="253"/>
      <c r="O5" s="313"/>
      <c r="P5" s="10"/>
      <c r="Q5" s="11"/>
      <c r="R5" s="6"/>
      <c r="S5" s="7"/>
      <c r="T5" s="7"/>
      <c r="U5" s="8"/>
      <c r="V5" s="337"/>
      <c r="W5" s="4"/>
      <c r="X5" s="4"/>
      <c r="Y5" s="4"/>
      <c r="Z5" s="5"/>
      <c r="AA5" s="79"/>
      <c r="AB5" s="249"/>
    </row>
    <row r="6" spans="1:44" ht="19.5" customHeight="1">
      <c r="A6" s="411" t="s">
        <v>120</v>
      </c>
      <c r="B6" s="412"/>
      <c r="C6" s="287"/>
      <c r="D6" s="260"/>
      <c r="E6" s="334"/>
      <c r="F6" s="334"/>
      <c r="G6" s="335"/>
      <c r="H6" s="287"/>
      <c r="I6" s="233"/>
      <c r="J6" s="233"/>
      <c r="K6" s="13"/>
      <c r="L6" s="14"/>
      <c r="M6" s="336"/>
      <c r="N6" s="253"/>
      <c r="O6" s="313"/>
      <c r="P6" s="10"/>
      <c r="Q6" s="11"/>
      <c r="R6" s="6"/>
      <c r="S6" s="7"/>
      <c r="T6" s="7"/>
      <c r="U6" s="8"/>
      <c r="V6" s="337"/>
      <c r="W6" s="4"/>
      <c r="X6" s="4"/>
      <c r="Y6" s="4"/>
      <c r="Z6" s="5"/>
      <c r="AA6" s="79"/>
      <c r="AB6" s="249"/>
    </row>
    <row r="7" spans="1:44">
      <c r="A7" s="262"/>
      <c r="B7" s="49" t="s">
        <v>72</v>
      </c>
      <c r="C7" s="107">
        <v>1</v>
      </c>
      <c r="D7" s="108">
        <v>1</v>
      </c>
      <c r="E7" s="108">
        <v>1</v>
      </c>
      <c r="F7" s="51">
        <v>1</v>
      </c>
      <c r="G7" s="52">
        <v>1</v>
      </c>
      <c r="H7" s="67">
        <v>1</v>
      </c>
      <c r="I7" s="68">
        <v>1</v>
      </c>
      <c r="J7" s="68">
        <v>1</v>
      </c>
      <c r="K7" s="68">
        <v>1</v>
      </c>
      <c r="L7" s="69">
        <v>1</v>
      </c>
      <c r="M7" s="70">
        <v>1</v>
      </c>
      <c r="N7" s="71">
        <v>1</v>
      </c>
      <c r="O7" s="71">
        <v>1</v>
      </c>
      <c r="P7" s="71">
        <v>1</v>
      </c>
      <c r="Q7" s="72">
        <v>1</v>
      </c>
      <c r="R7" s="104">
        <v>1</v>
      </c>
      <c r="S7" s="105">
        <v>1</v>
      </c>
      <c r="T7" s="105">
        <v>1</v>
      </c>
      <c r="U7" s="106">
        <v>1</v>
      </c>
      <c r="V7" s="86">
        <v>1</v>
      </c>
      <c r="W7" s="87">
        <v>1</v>
      </c>
      <c r="X7" s="87">
        <v>1</v>
      </c>
      <c r="Y7" s="87">
        <v>1</v>
      </c>
      <c r="Z7" s="88">
        <v>1</v>
      </c>
      <c r="AA7" s="161">
        <v>1</v>
      </c>
      <c r="AB7" s="162">
        <v>1</v>
      </c>
    </row>
    <row r="8" spans="1:44">
      <c r="A8" s="262"/>
      <c r="B8" s="49" t="s">
        <v>75</v>
      </c>
      <c r="C8" s="107">
        <v>1</v>
      </c>
      <c r="D8" s="108">
        <v>0</v>
      </c>
      <c r="E8" s="108">
        <v>1</v>
      </c>
      <c r="F8" s="51">
        <v>1</v>
      </c>
      <c r="G8" s="52">
        <v>0</v>
      </c>
      <c r="H8" s="67">
        <v>0</v>
      </c>
      <c r="I8" s="68">
        <v>0</v>
      </c>
      <c r="J8" s="68">
        <v>0</v>
      </c>
      <c r="K8" s="68">
        <v>0</v>
      </c>
      <c r="L8" s="69">
        <v>0</v>
      </c>
      <c r="M8" s="70">
        <v>0</v>
      </c>
      <c r="N8" s="71">
        <v>1</v>
      </c>
      <c r="O8" s="71">
        <v>0</v>
      </c>
      <c r="P8" s="71">
        <v>0</v>
      </c>
      <c r="Q8" s="72">
        <v>1</v>
      </c>
      <c r="R8" s="104">
        <v>0</v>
      </c>
      <c r="S8" s="105">
        <v>0</v>
      </c>
      <c r="T8" s="105">
        <v>1</v>
      </c>
      <c r="U8" s="106">
        <v>0</v>
      </c>
      <c r="V8" s="86">
        <v>1</v>
      </c>
      <c r="W8" s="87">
        <v>1</v>
      </c>
      <c r="X8" s="87">
        <v>1</v>
      </c>
      <c r="Y8" s="87">
        <v>1</v>
      </c>
      <c r="Z8" s="88">
        <v>1</v>
      </c>
      <c r="AA8" s="161">
        <v>1</v>
      </c>
      <c r="AB8" s="162">
        <v>1</v>
      </c>
    </row>
    <row r="9" spans="1:44">
      <c r="A9" s="262"/>
      <c r="B9" s="49" t="s">
        <v>74</v>
      </c>
      <c r="C9" s="107">
        <v>1</v>
      </c>
      <c r="D9" s="108">
        <v>1</v>
      </c>
      <c r="E9" s="108">
        <v>1</v>
      </c>
      <c r="F9" s="51">
        <v>0</v>
      </c>
      <c r="G9" s="52">
        <v>0</v>
      </c>
      <c r="H9" s="67">
        <v>0</v>
      </c>
      <c r="I9" s="68">
        <v>1</v>
      </c>
      <c r="J9" s="68">
        <v>0</v>
      </c>
      <c r="K9" s="68">
        <v>1</v>
      </c>
      <c r="L9" s="69">
        <v>0</v>
      </c>
      <c r="M9" s="70">
        <v>1</v>
      </c>
      <c r="N9" s="71">
        <v>0</v>
      </c>
      <c r="O9" s="71">
        <v>1</v>
      </c>
      <c r="P9" s="71">
        <v>1</v>
      </c>
      <c r="Q9" s="72">
        <v>0</v>
      </c>
      <c r="R9" s="104">
        <v>0</v>
      </c>
      <c r="S9" s="105">
        <v>1</v>
      </c>
      <c r="T9" s="105">
        <v>0</v>
      </c>
      <c r="U9" s="106">
        <v>0</v>
      </c>
      <c r="V9" s="86">
        <v>1</v>
      </c>
      <c r="W9" s="87">
        <v>1</v>
      </c>
      <c r="X9" s="87">
        <v>1</v>
      </c>
      <c r="Y9" s="87">
        <v>0</v>
      </c>
      <c r="Z9" s="88">
        <v>1</v>
      </c>
      <c r="AA9" s="161">
        <v>1</v>
      </c>
      <c r="AB9" s="162">
        <v>1</v>
      </c>
    </row>
    <row r="10" spans="1:44">
      <c r="A10" s="411" t="s">
        <v>121</v>
      </c>
      <c r="B10" s="412"/>
      <c r="C10" s="15"/>
      <c r="D10" s="16"/>
      <c r="E10" s="16"/>
      <c r="F10" s="16"/>
      <c r="G10" s="39"/>
      <c r="H10" s="12"/>
      <c r="I10" s="13"/>
      <c r="J10" s="13"/>
      <c r="K10" s="13"/>
      <c r="L10" s="14"/>
      <c r="M10" s="9"/>
      <c r="N10" s="10"/>
      <c r="O10" s="10"/>
      <c r="P10" s="10"/>
      <c r="Q10" s="11"/>
      <c r="R10" s="6"/>
      <c r="S10" s="7"/>
      <c r="T10" s="7"/>
      <c r="U10" s="8"/>
      <c r="V10" s="3"/>
      <c r="W10" s="4"/>
      <c r="X10" s="4"/>
      <c r="Y10" s="4"/>
      <c r="Z10" s="5"/>
      <c r="AA10" s="2"/>
      <c r="AB10" s="1"/>
    </row>
    <row r="11" spans="1:44" s="354" customFormat="1">
      <c r="A11" s="338"/>
      <c r="B11" s="356" t="s">
        <v>122</v>
      </c>
      <c r="C11" s="107">
        <v>1</v>
      </c>
      <c r="D11" s="107">
        <v>1</v>
      </c>
      <c r="E11" s="107">
        <v>1</v>
      </c>
      <c r="F11" s="220">
        <v>1</v>
      </c>
      <c r="G11" s="339">
        <v>0</v>
      </c>
      <c r="H11" s="340">
        <v>1</v>
      </c>
      <c r="I11" s="341">
        <v>1</v>
      </c>
      <c r="J11" s="341">
        <v>1</v>
      </c>
      <c r="K11" s="341">
        <v>1</v>
      </c>
      <c r="L11" s="342">
        <v>1</v>
      </c>
      <c r="M11" s="343">
        <v>1</v>
      </c>
      <c r="N11" s="344">
        <v>1</v>
      </c>
      <c r="O11" s="344">
        <v>1</v>
      </c>
      <c r="P11" s="344">
        <v>0</v>
      </c>
      <c r="Q11" s="345">
        <v>1</v>
      </c>
      <c r="R11" s="346">
        <v>1</v>
      </c>
      <c r="S11" s="347">
        <v>1</v>
      </c>
      <c r="T11" s="347">
        <v>1</v>
      </c>
      <c r="U11" s="348">
        <v>1</v>
      </c>
      <c r="V11" s="349">
        <v>1</v>
      </c>
      <c r="W11" s="350">
        <v>1</v>
      </c>
      <c r="X11" s="350">
        <v>1</v>
      </c>
      <c r="Y11" s="350">
        <v>1</v>
      </c>
      <c r="Z11" s="351">
        <v>1</v>
      </c>
      <c r="AA11" s="352">
        <v>1</v>
      </c>
      <c r="AB11" s="353">
        <v>1</v>
      </c>
    </row>
    <row r="12" spans="1:44">
      <c r="A12" s="338"/>
      <c r="B12" s="357" t="s">
        <v>123</v>
      </c>
      <c r="C12" s="107">
        <v>1</v>
      </c>
      <c r="D12" s="108">
        <v>1</v>
      </c>
      <c r="E12" s="108">
        <v>1</v>
      </c>
      <c r="F12" s="51">
        <v>1</v>
      </c>
      <c r="G12" s="52">
        <v>1</v>
      </c>
      <c r="H12" s="67">
        <v>0</v>
      </c>
      <c r="I12" s="68">
        <v>1</v>
      </c>
      <c r="J12" s="68">
        <v>1</v>
      </c>
      <c r="K12" s="68">
        <v>0</v>
      </c>
      <c r="L12" s="69">
        <v>1</v>
      </c>
      <c r="M12" s="70">
        <v>1</v>
      </c>
      <c r="N12" s="71">
        <v>1</v>
      </c>
      <c r="O12" s="71">
        <v>0</v>
      </c>
      <c r="P12" s="71">
        <v>0</v>
      </c>
      <c r="Q12" s="72">
        <v>0</v>
      </c>
      <c r="R12" s="104">
        <v>1</v>
      </c>
      <c r="S12" s="105">
        <v>0</v>
      </c>
      <c r="T12" s="105"/>
      <c r="U12" s="106">
        <v>1</v>
      </c>
      <c r="V12" s="86">
        <v>1</v>
      </c>
      <c r="W12" s="87">
        <v>1</v>
      </c>
      <c r="X12" s="87">
        <v>1</v>
      </c>
      <c r="Y12" s="87">
        <v>0</v>
      </c>
      <c r="Z12" s="88">
        <v>1</v>
      </c>
      <c r="AA12" s="161">
        <v>1</v>
      </c>
      <c r="AB12" s="162">
        <v>1</v>
      </c>
    </row>
    <row r="13" spans="1:44">
      <c r="A13" s="338"/>
      <c r="B13" s="357" t="s">
        <v>124</v>
      </c>
      <c r="C13" s="107">
        <v>1</v>
      </c>
      <c r="D13" s="108">
        <v>0</v>
      </c>
      <c r="E13" s="108">
        <v>0</v>
      </c>
      <c r="F13" s="51">
        <v>0</v>
      </c>
      <c r="G13" s="52">
        <v>0</v>
      </c>
      <c r="H13" s="67">
        <v>0</v>
      </c>
      <c r="I13" s="68">
        <v>0</v>
      </c>
      <c r="J13" s="68">
        <v>0</v>
      </c>
      <c r="K13" s="68">
        <v>0</v>
      </c>
      <c r="L13" s="69">
        <v>0</v>
      </c>
      <c r="M13" s="70">
        <v>0</v>
      </c>
      <c r="N13" s="71">
        <v>0</v>
      </c>
      <c r="O13" s="71">
        <v>0</v>
      </c>
      <c r="P13" s="71">
        <v>0</v>
      </c>
      <c r="Q13" s="72">
        <v>0</v>
      </c>
      <c r="R13" s="104">
        <v>0</v>
      </c>
      <c r="S13" s="105">
        <v>0</v>
      </c>
      <c r="T13" s="105"/>
      <c r="U13" s="106">
        <v>0</v>
      </c>
      <c r="V13" s="86">
        <v>1</v>
      </c>
      <c r="W13" s="87">
        <v>0</v>
      </c>
      <c r="X13" s="87">
        <v>0</v>
      </c>
      <c r="Y13" s="87">
        <v>0</v>
      </c>
      <c r="Z13" s="88">
        <v>0</v>
      </c>
      <c r="AA13" s="161">
        <v>0</v>
      </c>
      <c r="AB13" s="162">
        <v>0</v>
      </c>
    </row>
    <row r="14" spans="1:44">
      <c r="A14" s="338"/>
      <c r="B14" s="357" t="s">
        <v>125</v>
      </c>
      <c r="C14" s="107">
        <v>1</v>
      </c>
      <c r="D14" s="108">
        <v>1</v>
      </c>
      <c r="E14" s="108">
        <v>1</v>
      </c>
      <c r="F14" s="51">
        <v>0</v>
      </c>
      <c r="G14" s="52">
        <v>0</v>
      </c>
      <c r="H14" s="67">
        <v>1</v>
      </c>
      <c r="I14" s="68">
        <v>1</v>
      </c>
      <c r="J14" s="68">
        <v>1</v>
      </c>
      <c r="K14" s="68">
        <v>1</v>
      </c>
      <c r="L14" s="69">
        <v>1</v>
      </c>
      <c r="M14" s="70">
        <v>1</v>
      </c>
      <c r="N14" s="71">
        <v>1</v>
      </c>
      <c r="O14" s="71">
        <v>0</v>
      </c>
      <c r="P14" s="71">
        <v>0</v>
      </c>
      <c r="Q14" s="72">
        <v>1</v>
      </c>
      <c r="R14" s="104">
        <v>1</v>
      </c>
      <c r="S14" s="105">
        <v>0</v>
      </c>
      <c r="T14" s="105">
        <v>1</v>
      </c>
      <c r="U14" s="106">
        <v>0</v>
      </c>
      <c r="V14" s="86">
        <v>1</v>
      </c>
      <c r="W14" s="87">
        <v>1</v>
      </c>
      <c r="X14" s="87">
        <v>1</v>
      </c>
      <c r="Y14" s="87">
        <v>1</v>
      </c>
      <c r="Z14" s="88">
        <v>0</v>
      </c>
      <c r="AA14" s="161">
        <v>1</v>
      </c>
      <c r="AB14" s="162">
        <v>1</v>
      </c>
    </row>
    <row r="15" spans="1:44">
      <c r="A15" s="338"/>
      <c r="B15" s="357" t="s">
        <v>126</v>
      </c>
      <c r="C15" s="107">
        <v>0</v>
      </c>
      <c r="D15" s="108">
        <v>1</v>
      </c>
      <c r="E15" s="108">
        <v>0</v>
      </c>
      <c r="F15" s="51">
        <v>0</v>
      </c>
      <c r="G15" s="52">
        <v>1</v>
      </c>
      <c r="H15" s="67">
        <v>1</v>
      </c>
      <c r="I15" s="68">
        <v>1</v>
      </c>
      <c r="J15" s="68">
        <v>1</v>
      </c>
      <c r="K15" s="68">
        <v>1</v>
      </c>
      <c r="L15" s="69">
        <v>1</v>
      </c>
      <c r="M15" s="70">
        <v>1</v>
      </c>
      <c r="N15" s="71">
        <v>1</v>
      </c>
      <c r="O15" s="71">
        <v>1</v>
      </c>
      <c r="P15" s="71">
        <v>0</v>
      </c>
      <c r="Q15" s="72">
        <v>0</v>
      </c>
      <c r="R15" s="104">
        <v>1</v>
      </c>
      <c r="S15" s="105">
        <v>0</v>
      </c>
      <c r="T15" s="105"/>
      <c r="U15" s="106">
        <v>1</v>
      </c>
      <c r="V15" s="86">
        <v>1</v>
      </c>
      <c r="W15" s="87">
        <v>0</v>
      </c>
      <c r="X15" s="87">
        <v>0</v>
      </c>
      <c r="Y15" s="87">
        <v>0</v>
      </c>
      <c r="Z15" s="88">
        <v>0</v>
      </c>
      <c r="AA15" s="161">
        <v>1</v>
      </c>
      <c r="AB15" s="162">
        <v>0</v>
      </c>
    </row>
    <row r="16" spans="1:44">
      <c r="A16" s="364"/>
      <c r="B16" s="365" t="s">
        <v>127</v>
      </c>
      <c r="C16" s="107"/>
      <c r="D16" s="108">
        <v>1</v>
      </c>
      <c r="E16" s="108"/>
      <c r="F16" s="51"/>
      <c r="G16" s="52"/>
      <c r="H16" s="67"/>
      <c r="I16" s="68"/>
      <c r="J16" s="68"/>
      <c r="K16" s="68"/>
      <c r="L16" s="69"/>
      <c r="M16" s="70"/>
      <c r="N16" s="71"/>
      <c r="O16" s="71"/>
      <c r="P16" s="71"/>
      <c r="Q16" s="72"/>
      <c r="R16" s="104">
        <v>0</v>
      </c>
      <c r="S16" s="105"/>
      <c r="T16" s="105"/>
      <c r="U16" s="106"/>
      <c r="V16" s="86"/>
      <c r="W16" s="87"/>
      <c r="X16" s="87"/>
      <c r="Y16" s="87"/>
      <c r="Z16" s="88"/>
      <c r="AA16" s="161"/>
      <c r="AB16" s="162"/>
    </row>
    <row r="17" spans="1:28">
      <c r="A17" s="441" t="s">
        <v>128</v>
      </c>
      <c r="B17" s="442"/>
      <c r="C17" s="107"/>
      <c r="D17" s="108"/>
      <c r="E17" s="108"/>
      <c r="F17" s="51"/>
      <c r="G17" s="52"/>
      <c r="H17" s="67"/>
      <c r="I17" s="68"/>
      <c r="J17" s="68"/>
      <c r="K17" s="68"/>
      <c r="L17" s="69"/>
      <c r="M17" s="70"/>
      <c r="N17" s="71"/>
      <c r="O17" s="71"/>
      <c r="P17" s="71"/>
      <c r="Q17" s="72"/>
      <c r="R17" s="104"/>
      <c r="S17" s="105"/>
      <c r="T17" s="105"/>
      <c r="U17" s="106"/>
      <c r="V17" s="86"/>
      <c r="W17" s="87"/>
      <c r="X17" s="87"/>
      <c r="Y17" s="87"/>
      <c r="Z17" s="88"/>
      <c r="AA17" s="161"/>
      <c r="AB17" s="162"/>
    </row>
    <row r="18" spans="1:28">
      <c r="A18" s="338"/>
      <c r="B18" s="357" t="s">
        <v>129</v>
      </c>
      <c r="C18" s="107">
        <v>1</v>
      </c>
      <c r="D18" s="108">
        <v>1</v>
      </c>
      <c r="E18" s="108">
        <v>1</v>
      </c>
      <c r="F18" s="51">
        <v>0</v>
      </c>
      <c r="G18" s="52">
        <v>0</v>
      </c>
      <c r="H18" s="67">
        <v>1</v>
      </c>
      <c r="I18" s="68">
        <v>0</v>
      </c>
      <c r="J18" s="68">
        <v>1</v>
      </c>
      <c r="K18" s="68">
        <v>0</v>
      </c>
      <c r="L18" s="69">
        <v>0</v>
      </c>
      <c r="M18" s="70">
        <v>1</v>
      </c>
      <c r="N18" s="71">
        <v>1</v>
      </c>
      <c r="O18" s="71">
        <v>1</v>
      </c>
      <c r="P18" s="71">
        <v>1</v>
      </c>
      <c r="Q18" s="72">
        <v>0</v>
      </c>
      <c r="R18" s="104">
        <v>1</v>
      </c>
      <c r="S18" s="105">
        <v>0</v>
      </c>
      <c r="T18" s="105"/>
      <c r="U18" s="106">
        <v>0</v>
      </c>
      <c r="V18" s="86">
        <v>1</v>
      </c>
      <c r="W18" s="87">
        <v>0</v>
      </c>
      <c r="X18" s="87">
        <v>1</v>
      </c>
      <c r="Y18" s="87">
        <v>0</v>
      </c>
      <c r="Z18" s="88">
        <v>0</v>
      </c>
      <c r="AA18" s="161">
        <v>1</v>
      </c>
      <c r="AB18" s="162">
        <v>1</v>
      </c>
    </row>
    <row r="19" spans="1:28">
      <c r="A19" s="262"/>
      <c r="B19" s="49" t="s">
        <v>78</v>
      </c>
      <c r="C19" s="107">
        <v>1</v>
      </c>
      <c r="D19" s="108">
        <v>1</v>
      </c>
      <c r="E19" s="108">
        <v>1</v>
      </c>
      <c r="F19" s="51">
        <v>1</v>
      </c>
      <c r="G19" s="52">
        <v>0</v>
      </c>
      <c r="H19" s="67">
        <v>0</v>
      </c>
      <c r="I19" s="68">
        <v>0</v>
      </c>
      <c r="J19" s="68">
        <v>0</v>
      </c>
      <c r="K19" s="68">
        <v>0</v>
      </c>
      <c r="L19" s="69">
        <v>1</v>
      </c>
      <c r="M19" s="70">
        <v>1</v>
      </c>
      <c r="N19" s="71">
        <v>1</v>
      </c>
      <c r="O19" s="71">
        <v>0</v>
      </c>
      <c r="P19" s="71">
        <v>0</v>
      </c>
      <c r="Q19" s="72">
        <v>1</v>
      </c>
      <c r="R19" s="104">
        <v>0</v>
      </c>
      <c r="S19" s="105">
        <v>1</v>
      </c>
      <c r="T19" s="105">
        <v>1</v>
      </c>
      <c r="U19" s="106">
        <v>0</v>
      </c>
      <c r="V19" s="86">
        <v>1</v>
      </c>
      <c r="W19" s="87">
        <v>1</v>
      </c>
      <c r="X19" s="87">
        <v>1</v>
      </c>
      <c r="Y19" s="87">
        <v>1</v>
      </c>
      <c r="Z19" s="88">
        <v>1</v>
      </c>
      <c r="AA19" s="161">
        <v>1</v>
      </c>
      <c r="AB19" s="162">
        <v>1</v>
      </c>
    </row>
    <row r="20" spans="1:28">
      <c r="A20" s="367"/>
      <c r="B20" s="368" t="s">
        <v>130</v>
      </c>
      <c r="C20" s="107">
        <v>1</v>
      </c>
      <c r="D20" s="108"/>
      <c r="E20" s="108"/>
      <c r="F20" s="51"/>
      <c r="G20" s="52">
        <v>1</v>
      </c>
      <c r="H20" s="67">
        <v>1</v>
      </c>
      <c r="I20" s="68"/>
      <c r="J20" s="68"/>
      <c r="K20" s="68"/>
      <c r="L20" s="69"/>
      <c r="M20" s="70"/>
      <c r="N20" s="71"/>
      <c r="O20" s="71"/>
      <c r="P20" s="71">
        <v>1</v>
      </c>
      <c r="Q20" s="72"/>
      <c r="R20" s="104"/>
      <c r="S20" s="105"/>
      <c r="T20" s="105"/>
      <c r="U20" s="106"/>
      <c r="V20" s="86"/>
      <c r="W20" s="87"/>
      <c r="X20" s="87"/>
      <c r="Y20" s="87"/>
      <c r="Z20" s="88"/>
      <c r="AA20" s="161"/>
      <c r="AB20" s="162"/>
    </row>
    <row r="21" spans="1:28">
      <c r="A21" s="367"/>
      <c r="B21" s="368" t="s">
        <v>131</v>
      </c>
      <c r="C21" s="107">
        <v>1</v>
      </c>
      <c r="D21" s="108"/>
      <c r="E21" s="108"/>
      <c r="F21" s="51"/>
      <c r="G21" s="52">
        <v>1</v>
      </c>
      <c r="H21" s="67">
        <v>0</v>
      </c>
      <c r="I21" s="68"/>
      <c r="J21" s="68"/>
      <c r="K21" s="68"/>
      <c r="L21" s="69"/>
      <c r="M21" s="70"/>
      <c r="N21" s="71"/>
      <c r="O21" s="71"/>
      <c r="P21" s="71">
        <v>1</v>
      </c>
      <c r="Q21" s="72"/>
      <c r="R21" s="104"/>
      <c r="S21" s="105"/>
      <c r="T21" s="105"/>
      <c r="U21" s="106"/>
      <c r="V21" s="86"/>
      <c r="W21" s="87"/>
      <c r="X21" s="87"/>
      <c r="Y21" s="87"/>
      <c r="Z21" s="88"/>
      <c r="AA21" s="161"/>
      <c r="AB21" s="162"/>
    </row>
    <row r="22" spans="1:28">
      <c r="A22" s="367"/>
      <c r="B22" s="368" t="s">
        <v>132</v>
      </c>
      <c r="C22" s="107">
        <v>1</v>
      </c>
      <c r="D22" s="108"/>
      <c r="E22" s="108"/>
      <c r="F22" s="51"/>
      <c r="G22" s="52"/>
      <c r="H22" s="67"/>
      <c r="I22" s="68"/>
      <c r="J22" s="68"/>
      <c r="K22" s="68"/>
      <c r="L22" s="69"/>
      <c r="M22" s="70"/>
      <c r="N22" s="71"/>
      <c r="O22" s="71"/>
      <c r="P22" s="71"/>
      <c r="Q22" s="72"/>
      <c r="R22" s="104"/>
      <c r="S22" s="105"/>
      <c r="T22" s="105"/>
      <c r="U22" s="106"/>
      <c r="V22" s="86"/>
      <c r="W22" s="87"/>
      <c r="X22" s="87"/>
      <c r="Y22" s="87"/>
      <c r="Z22" s="88"/>
      <c r="AA22" s="161"/>
      <c r="AB22" s="162"/>
    </row>
    <row r="23" spans="1:28">
      <c r="A23" s="441" t="s">
        <v>133</v>
      </c>
      <c r="B23" s="442"/>
      <c r="C23" s="107"/>
      <c r="D23" s="108"/>
      <c r="E23" s="108"/>
      <c r="F23" s="51"/>
      <c r="G23" s="52"/>
      <c r="H23" s="67"/>
      <c r="I23" s="68"/>
      <c r="J23" s="68"/>
      <c r="K23" s="68"/>
      <c r="L23" s="69"/>
      <c r="M23" s="70"/>
      <c r="N23" s="71"/>
      <c r="O23" s="71"/>
      <c r="P23" s="71"/>
      <c r="Q23" s="72"/>
      <c r="R23" s="104"/>
      <c r="S23" s="105"/>
      <c r="T23" s="105"/>
      <c r="U23" s="106"/>
      <c r="V23" s="86"/>
      <c r="W23" s="87"/>
      <c r="X23" s="87"/>
      <c r="Y23" s="87"/>
      <c r="Z23" s="88"/>
      <c r="AA23" s="161"/>
      <c r="AB23" s="162"/>
    </row>
    <row r="24" spans="1:28">
      <c r="A24" s="338"/>
      <c r="B24" s="357" t="s">
        <v>134</v>
      </c>
      <c r="C24" s="107">
        <v>1</v>
      </c>
      <c r="D24" s="108">
        <v>1</v>
      </c>
      <c r="E24" s="108">
        <v>1</v>
      </c>
      <c r="F24" s="51">
        <v>1</v>
      </c>
      <c r="G24" s="52">
        <v>0</v>
      </c>
      <c r="H24" s="67">
        <v>0</v>
      </c>
      <c r="I24" s="68">
        <v>1</v>
      </c>
      <c r="J24" s="68">
        <v>1</v>
      </c>
      <c r="K24" s="68">
        <v>0</v>
      </c>
      <c r="L24" s="69">
        <v>1</v>
      </c>
      <c r="M24" s="70">
        <v>1</v>
      </c>
      <c r="N24" s="71">
        <v>1</v>
      </c>
      <c r="O24" s="71">
        <v>1</v>
      </c>
      <c r="P24" s="71">
        <v>1</v>
      </c>
      <c r="Q24" s="72">
        <v>0</v>
      </c>
      <c r="R24" s="104">
        <v>1</v>
      </c>
      <c r="S24" s="105">
        <v>0</v>
      </c>
      <c r="T24" s="105"/>
      <c r="U24" s="106">
        <v>1</v>
      </c>
      <c r="V24" s="86">
        <v>1</v>
      </c>
      <c r="W24" s="87">
        <v>1</v>
      </c>
      <c r="X24" s="87">
        <v>1</v>
      </c>
      <c r="Y24" s="87">
        <v>0</v>
      </c>
      <c r="Z24" s="88">
        <v>1</v>
      </c>
      <c r="AA24" s="161">
        <v>1</v>
      </c>
      <c r="AB24" s="162">
        <v>1</v>
      </c>
    </row>
    <row r="25" spans="1:28">
      <c r="A25" s="338"/>
      <c r="B25" s="357" t="s">
        <v>135</v>
      </c>
      <c r="C25" s="107">
        <v>1</v>
      </c>
      <c r="D25" s="108">
        <v>1</v>
      </c>
      <c r="E25" s="108">
        <v>1</v>
      </c>
      <c r="F25" s="51">
        <v>0</v>
      </c>
      <c r="G25" s="52">
        <v>0</v>
      </c>
      <c r="H25" s="67">
        <v>0</v>
      </c>
      <c r="I25" s="68">
        <v>1</v>
      </c>
      <c r="J25" s="68">
        <v>1</v>
      </c>
      <c r="K25" s="68">
        <v>0</v>
      </c>
      <c r="L25" s="69">
        <v>0</v>
      </c>
      <c r="M25" s="70">
        <v>1</v>
      </c>
      <c r="N25" s="71">
        <v>1</v>
      </c>
      <c r="O25" s="71">
        <v>0</v>
      </c>
      <c r="P25" s="71">
        <v>0</v>
      </c>
      <c r="Q25" s="72">
        <v>0</v>
      </c>
      <c r="R25" s="104">
        <v>0</v>
      </c>
      <c r="S25" s="105">
        <v>0</v>
      </c>
      <c r="T25" s="105"/>
      <c r="U25" s="106">
        <v>1</v>
      </c>
      <c r="V25" s="86">
        <v>1</v>
      </c>
      <c r="W25" s="87">
        <v>0</v>
      </c>
      <c r="X25" s="87">
        <v>1</v>
      </c>
      <c r="Y25" s="87">
        <v>0</v>
      </c>
      <c r="Z25" s="88">
        <v>0</v>
      </c>
      <c r="AA25" s="161">
        <v>1</v>
      </c>
      <c r="AB25" s="162">
        <v>0</v>
      </c>
    </row>
    <row r="26" spans="1:28">
      <c r="A26" s="441" t="s">
        <v>136</v>
      </c>
      <c r="B26" s="442"/>
      <c r="C26" s="107"/>
      <c r="D26" s="108"/>
      <c r="E26" s="108"/>
      <c r="F26" s="51"/>
      <c r="G26" s="52"/>
      <c r="H26" s="67"/>
      <c r="I26" s="68"/>
      <c r="J26" s="68"/>
      <c r="K26" s="68"/>
      <c r="L26" s="69"/>
      <c r="M26" s="70"/>
      <c r="N26" s="71"/>
      <c r="O26" s="71"/>
      <c r="P26" s="71"/>
      <c r="Q26" s="72"/>
      <c r="R26" s="104"/>
      <c r="S26" s="105"/>
      <c r="T26" s="105"/>
      <c r="U26" s="106"/>
      <c r="V26" s="86"/>
      <c r="W26" s="87"/>
      <c r="X26" s="87"/>
      <c r="Y26" s="87"/>
      <c r="Z26" s="88"/>
      <c r="AA26" s="161"/>
      <c r="AB26" s="162"/>
    </row>
    <row r="27" spans="1:28">
      <c r="A27" s="338"/>
      <c r="B27" s="49" t="s">
        <v>88</v>
      </c>
      <c r="C27" s="107">
        <v>1</v>
      </c>
      <c r="D27" s="108">
        <v>1</v>
      </c>
      <c r="E27" s="108">
        <v>0</v>
      </c>
      <c r="F27" s="51">
        <v>0</v>
      </c>
      <c r="G27" s="52">
        <v>1</v>
      </c>
      <c r="H27" s="67">
        <v>1</v>
      </c>
      <c r="I27" s="68">
        <v>1</v>
      </c>
      <c r="J27" s="68">
        <v>1</v>
      </c>
      <c r="K27" s="68">
        <v>1</v>
      </c>
      <c r="L27" s="69">
        <v>1</v>
      </c>
      <c r="M27" s="70">
        <v>1</v>
      </c>
      <c r="N27" s="71">
        <v>1</v>
      </c>
      <c r="O27" s="71">
        <v>1</v>
      </c>
      <c r="P27" s="71">
        <v>1</v>
      </c>
      <c r="Q27" s="72">
        <v>1</v>
      </c>
      <c r="R27" s="104">
        <v>1</v>
      </c>
      <c r="S27" s="105">
        <v>1</v>
      </c>
      <c r="T27" s="105"/>
      <c r="U27" s="106">
        <v>1</v>
      </c>
      <c r="V27" s="86">
        <v>1</v>
      </c>
      <c r="W27" s="87">
        <v>0</v>
      </c>
      <c r="X27" s="87">
        <v>1</v>
      </c>
      <c r="Y27" s="87">
        <v>0</v>
      </c>
      <c r="Z27" s="88">
        <v>0</v>
      </c>
      <c r="AA27" s="161">
        <v>0</v>
      </c>
      <c r="AB27" s="162">
        <v>0</v>
      </c>
    </row>
    <row r="28" spans="1:28">
      <c r="A28" s="338"/>
      <c r="B28" s="357" t="s">
        <v>137</v>
      </c>
      <c r="C28" s="107">
        <v>1</v>
      </c>
      <c r="D28" s="108">
        <v>1</v>
      </c>
      <c r="E28" s="108">
        <v>0</v>
      </c>
      <c r="F28" s="51">
        <v>0</v>
      </c>
      <c r="G28" s="52">
        <v>1</v>
      </c>
      <c r="H28" s="67">
        <v>1</v>
      </c>
      <c r="I28" s="68">
        <v>1</v>
      </c>
      <c r="J28" s="68">
        <v>1</v>
      </c>
      <c r="K28" s="68">
        <v>1</v>
      </c>
      <c r="L28" s="69">
        <v>1</v>
      </c>
      <c r="M28" s="70">
        <v>1</v>
      </c>
      <c r="N28" s="71">
        <v>1</v>
      </c>
      <c r="O28" s="71">
        <v>1</v>
      </c>
      <c r="P28" s="71">
        <v>1</v>
      </c>
      <c r="Q28" s="72">
        <v>1</v>
      </c>
      <c r="R28" s="104">
        <v>1</v>
      </c>
      <c r="S28" s="105">
        <v>1</v>
      </c>
      <c r="T28" s="105"/>
      <c r="U28" s="106">
        <v>1</v>
      </c>
      <c r="V28" s="86">
        <v>0</v>
      </c>
      <c r="W28" s="87">
        <v>0</v>
      </c>
      <c r="X28" s="87">
        <v>1</v>
      </c>
      <c r="Y28" s="87">
        <v>0</v>
      </c>
      <c r="Z28" s="88">
        <v>1</v>
      </c>
      <c r="AA28" s="161">
        <v>1</v>
      </c>
      <c r="AB28" s="162">
        <v>1</v>
      </c>
    </row>
    <row r="29" spans="1:28">
      <c r="A29" s="411" t="s">
        <v>138</v>
      </c>
      <c r="B29" s="412"/>
      <c r="C29" s="116"/>
      <c r="D29" s="108"/>
      <c r="E29" s="108"/>
      <c r="F29" s="117"/>
      <c r="G29" s="118"/>
      <c r="H29" s="119"/>
      <c r="I29" s="120"/>
      <c r="J29" s="120"/>
      <c r="K29" s="120"/>
      <c r="L29" s="121"/>
      <c r="M29" s="128"/>
      <c r="N29" s="129"/>
      <c r="O29" s="129"/>
      <c r="P29" s="129"/>
      <c r="Q29" s="130"/>
      <c r="R29" s="131"/>
      <c r="S29" s="132"/>
      <c r="T29" s="132"/>
      <c r="U29" s="133"/>
      <c r="V29" s="86"/>
      <c r="W29" s="87"/>
      <c r="X29" s="87"/>
      <c r="Y29" s="87"/>
      <c r="Z29" s="88"/>
      <c r="AA29" s="75"/>
      <c r="AB29" s="76"/>
    </row>
    <row r="30" spans="1:28">
      <c r="A30" s="262"/>
      <c r="B30" s="49" t="s">
        <v>139</v>
      </c>
      <c r="C30" s="116">
        <v>0</v>
      </c>
      <c r="D30" s="117">
        <v>0</v>
      </c>
      <c r="E30" s="108">
        <v>1</v>
      </c>
      <c r="F30" s="117">
        <v>0</v>
      </c>
      <c r="G30" s="118">
        <v>0</v>
      </c>
      <c r="H30" s="119">
        <v>1</v>
      </c>
      <c r="I30" s="120">
        <v>1</v>
      </c>
      <c r="J30" s="120">
        <v>0</v>
      </c>
      <c r="K30" s="120">
        <v>1</v>
      </c>
      <c r="L30" s="121">
        <v>1</v>
      </c>
      <c r="M30" s="128">
        <v>1</v>
      </c>
      <c r="N30" s="129">
        <v>1</v>
      </c>
      <c r="O30" s="129">
        <v>1</v>
      </c>
      <c r="P30" s="129">
        <v>0</v>
      </c>
      <c r="Q30" s="130">
        <v>0</v>
      </c>
      <c r="R30" s="131">
        <v>1</v>
      </c>
      <c r="S30" s="132">
        <v>1</v>
      </c>
      <c r="T30" s="132">
        <v>1</v>
      </c>
      <c r="U30" s="133">
        <v>1</v>
      </c>
      <c r="V30" s="86">
        <v>0</v>
      </c>
      <c r="W30" s="87">
        <v>0</v>
      </c>
      <c r="X30" s="87">
        <v>1</v>
      </c>
      <c r="Y30" s="87">
        <v>1</v>
      </c>
      <c r="Z30" s="88">
        <v>1</v>
      </c>
      <c r="AA30" s="75">
        <v>1</v>
      </c>
      <c r="AB30" s="76">
        <v>1</v>
      </c>
    </row>
    <row r="31" spans="1:28">
      <c r="A31" s="262"/>
      <c r="B31" s="49" t="s">
        <v>140</v>
      </c>
      <c r="C31" s="116">
        <v>0</v>
      </c>
      <c r="D31" s="117">
        <v>1</v>
      </c>
      <c r="E31" s="117">
        <v>1</v>
      </c>
      <c r="F31" s="117">
        <v>0</v>
      </c>
      <c r="G31" s="118">
        <v>0</v>
      </c>
      <c r="H31" s="119">
        <v>1</v>
      </c>
      <c r="I31" s="120">
        <v>1</v>
      </c>
      <c r="J31" s="120">
        <v>1</v>
      </c>
      <c r="K31" s="120">
        <v>1</v>
      </c>
      <c r="L31" s="121">
        <v>0</v>
      </c>
      <c r="M31" s="128">
        <v>0</v>
      </c>
      <c r="N31" s="129">
        <v>1</v>
      </c>
      <c r="O31" s="129">
        <v>0</v>
      </c>
      <c r="P31" s="129">
        <v>0</v>
      </c>
      <c r="Q31" s="130">
        <v>0</v>
      </c>
      <c r="R31" s="131">
        <v>1</v>
      </c>
      <c r="S31" s="132">
        <v>1</v>
      </c>
      <c r="T31" s="132">
        <v>0</v>
      </c>
      <c r="U31" s="133">
        <v>0</v>
      </c>
      <c r="V31" s="86">
        <v>1</v>
      </c>
      <c r="W31" s="87">
        <v>0</v>
      </c>
      <c r="X31" s="87">
        <v>1</v>
      </c>
      <c r="Y31" s="87">
        <v>0</v>
      </c>
      <c r="Z31" s="88">
        <v>0</v>
      </c>
      <c r="AA31" s="75">
        <v>0</v>
      </c>
      <c r="AB31" s="76">
        <v>1</v>
      </c>
    </row>
    <row r="32" spans="1:28">
      <c r="A32" s="262"/>
      <c r="B32" s="49" t="s">
        <v>141</v>
      </c>
      <c r="C32" s="107">
        <v>0</v>
      </c>
      <c r="D32" s="117">
        <v>1</v>
      </c>
      <c r="E32" s="117">
        <v>0</v>
      </c>
      <c r="F32" s="117">
        <v>0</v>
      </c>
      <c r="G32" s="118">
        <v>0</v>
      </c>
      <c r="H32" s="119">
        <v>1</v>
      </c>
      <c r="I32" s="120">
        <v>1</v>
      </c>
      <c r="J32" s="120">
        <v>1</v>
      </c>
      <c r="K32" s="120">
        <v>1</v>
      </c>
      <c r="L32" s="121">
        <v>1</v>
      </c>
      <c r="M32" s="128">
        <v>1</v>
      </c>
      <c r="N32" s="129">
        <v>1</v>
      </c>
      <c r="O32" s="129">
        <v>1</v>
      </c>
      <c r="P32" s="129">
        <v>0</v>
      </c>
      <c r="Q32" s="130">
        <v>0</v>
      </c>
      <c r="R32" s="131">
        <v>1</v>
      </c>
      <c r="S32" s="132">
        <v>1</v>
      </c>
      <c r="T32" s="132">
        <v>1</v>
      </c>
      <c r="U32" s="133">
        <v>1</v>
      </c>
      <c r="V32" s="86">
        <v>1</v>
      </c>
      <c r="W32" s="87">
        <v>1</v>
      </c>
      <c r="X32" s="87">
        <v>1</v>
      </c>
      <c r="Y32" s="87">
        <v>0</v>
      </c>
      <c r="Z32" s="88">
        <v>1</v>
      </c>
      <c r="AA32" s="75">
        <v>0</v>
      </c>
      <c r="AB32" s="76">
        <v>1</v>
      </c>
    </row>
    <row r="33" spans="1:31">
      <c r="A33" s="262"/>
      <c r="B33" s="49" t="s">
        <v>142</v>
      </c>
      <c r="C33" s="116">
        <v>0</v>
      </c>
      <c r="D33" s="117">
        <v>0</v>
      </c>
      <c r="E33" s="108">
        <v>0</v>
      </c>
      <c r="F33" s="117">
        <v>0</v>
      </c>
      <c r="G33" s="118">
        <v>0</v>
      </c>
      <c r="H33" s="119">
        <v>1</v>
      </c>
      <c r="I33" s="120">
        <v>1</v>
      </c>
      <c r="J33" s="120">
        <v>0</v>
      </c>
      <c r="K33" s="120">
        <v>1</v>
      </c>
      <c r="L33" s="121">
        <v>0</v>
      </c>
      <c r="M33" s="128">
        <v>1</v>
      </c>
      <c r="N33" s="129">
        <v>1</v>
      </c>
      <c r="O33" s="129">
        <v>1</v>
      </c>
      <c r="P33" s="129">
        <v>0</v>
      </c>
      <c r="Q33" s="130">
        <v>0</v>
      </c>
      <c r="R33" s="131">
        <v>1</v>
      </c>
      <c r="S33" s="132">
        <v>1</v>
      </c>
      <c r="T33" s="132">
        <v>1</v>
      </c>
      <c r="U33" s="133">
        <v>0</v>
      </c>
      <c r="V33" s="86">
        <v>0</v>
      </c>
      <c r="W33" s="87">
        <v>0</v>
      </c>
      <c r="X33" s="87">
        <v>0</v>
      </c>
      <c r="Y33" s="87">
        <v>0</v>
      </c>
      <c r="Z33" s="88">
        <v>0</v>
      </c>
      <c r="AA33" s="75">
        <v>1</v>
      </c>
      <c r="AB33" s="76">
        <v>0</v>
      </c>
    </row>
    <row r="34" spans="1:31">
      <c r="A34" s="369"/>
      <c r="B34" s="370" t="s">
        <v>143</v>
      </c>
      <c r="C34" s="116">
        <v>0</v>
      </c>
      <c r="D34" s="117">
        <v>1</v>
      </c>
      <c r="E34" s="117"/>
      <c r="F34" s="117"/>
      <c r="G34" s="118"/>
      <c r="H34" s="119"/>
      <c r="I34" s="120"/>
      <c r="J34" s="120"/>
      <c r="K34" s="120"/>
      <c r="L34" s="121"/>
      <c r="M34" s="128"/>
      <c r="N34" s="129"/>
      <c r="O34" s="129"/>
      <c r="P34" s="129"/>
      <c r="Q34" s="130"/>
      <c r="R34" s="131"/>
      <c r="S34" s="132"/>
      <c r="T34" s="132"/>
      <c r="U34" s="133"/>
      <c r="V34" s="86"/>
      <c r="W34" s="87"/>
      <c r="X34" s="87"/>
      <c r="Y34" s="87"/>
      <c r="Z34" s="88"/>
      <c r="AA34" s="75"/>
      <c r="AB34" s="76"/>
    </row>
    <row r="35" spans="1:31">
      <c r="A35" s="411" t="s">
        <v>144</v>
      </c>
      <c r="B35" s="412"/>
      <c r="C35" s="134"/>
      <c r="D35" s="135"/>
      <c r="E35" s="135"/>
      <c r="F35" s="135"/>
      <c r="G35" s="136"/>
      <c r="H35" s="137"/>
      <c r="I35" s="138"/>
      <c r="J35" s="138"/>
      <c r="K35" s="138"/>
      <c r="L35" s="139"/>
      <c r="M35" s="140"/>
      <c r="N35" s="141"/>
      <c r="O35" s="141"/>
      <c r="P35" s="141"/>
      <c r="Q35" s="142"/>
      <c r="R35" s="143"/>
      <c r="S35" s="144"/>
      <c r="T35" s="144"/>
      <c r="U35" s="145"/>
      <c r="V35" s="96"/>
      <c r="W35" s="97"/>
      <c r="X35" s="97"/>
      <c r="Y35" s="97"/>
      <c r="Z35" s="98"/>
      <c r="AA35" s="81"/>
      <c r="AB35" s="74"/>
    </row>
    <row r="36" spans="1:31">
      <c r="A36" s="262"/>
      <c r="B36" s="49" t="s">
        <v>145</v>
      </c>
      <c r="C36" s="107">
        <v>1</v>
      </c>
      <c r="D36" s="117">
        <v>0</v>
      </c>
      <c r="E36" s="117">
        <v>0</v>
      </c>
      <c r="F36" s="117">
        <v>0</v>
      </c>
      <c r="G36" s="118">
        <v>0</v>
      </c>
      <c r="H36" s="119">
        <v>0</v>
      </c>
      <c r="I36" s="120">
        <v>0</v>
      </c>
      <c r="J36" s="120">
        <v>1</v>
      </c>
      <c r="K36" s="120">
        <v>0</v>
      </c>
      <c r="L36" s="121">
        <v>1</v>
      </c>
      <c r="M36" s="128">
        <v>1</v>
      </c>
      <c r="N36" s="129">
        <v>0</v>
      </c>
      <c r="O36" s="129">
        <v>0</v>
      </c>
      <c r="P36" s="129">
        <v>0</v>
      </c>
      <c r="Q36" s="130">
        <v>0</v>
      </c>
      <c r="R36" s="131">
        <v>1</v>
      </c>
      <c r="S36" s="132">
        <v>0</v>
      </c>
      <c r="T36" s="132">
        <v>1</v>
      </c>
      <c r="U36" s="133">
        <v>1</v>
      </c>
      <c r="V36" s="86">
        <v>1</v>
      </c>
      <c r="W36" s="87">
        <v>1</v>
      </c>
      <c r="X36" s="87">
        <v>1</v>
      </c>
      <c r="Y36" s="87">
        <v>1</v>
      </c>
      <c r="Z36" s="88">
        <v>0</v>
      </c>
      <c r="AA36" s="75">
        <v>1</v>
      </c>
      <c r="AB36" s="76">
        <v>1</v>
      </c>
      <c r="AC36" s="76"/>
    </row>
    <row r="37" spans="1:31">
      <c r="A37" s="262"/>
      <c r="B37" s="49" t="s">
        <v>146</v>
      </c>
      <c r="C37" s="107">
        <v>1</v>
      </c>
      <c r="D37" s="117">
        <v>0</v>
      </c>
      <c r="E37" s="117">
        <v>0</v>
      </c>
      <c r="F37" s="117">
        <v>1</v>
      </c>
      <c r="G37" s="118">
        <v>0</v>
      </c>
      <c r="H37" s="119">
        <v>0</v>
      </c>
      <c r="I37" s="120">
        <v>1</v>
      </c>
      <c r="J37" s="120">
        <v>1</v>
      </c>
      <c r="K37" s="120">
        <v>1</v>
      </c>
      <c r="L37" s="121">
        <v>0</v>
      </c>
      <c r="M37" s="128">
        <v>1</v>
      </c>
      <c r="N37" s="129">
        <v>1</v>
      </c>
      <c r="O37" s="129">
        <v>0</v>
      </c>
      <c r="P37" s="129">
        <v>0</v>
      </c>
      <c r="Q37" s="130">
        <v>0</v>
      </c>
      <c r="R37" s="131">
        <v>0</v>
      </c>
      <c r="S37" s="132">
        <v>0</v>
      </c>
      <c r="T37" s="132">
        <v>1</v>
      </c>
      <c r="U37" s="133">
        <v>1</v>
      </c>
      <c r="V37" s="86">
        <v>1</v>
      </c>
      <c r="W37" s="87">
        <v>1</v>
      </c>
      <c r="X37" s="87">
        <v>1</v>
      </c>
      <c r="Y37" s="87">
        <v>1</v>
      </c>
      <c r="Z37" s="88">
        <v>0</v>
      </c>
      <c r="AA37" s="75">
        <v>1</v>
      </c>
      <c r="AB37" s="76">
        <v>1</v>
      </c>
      <c r="AC37" s="76"/>
      <c r="AD37" s="75"/>
      <c r="AE37" s="76"/>
    </row>
    <row r="38" spans="1:31">
      <c r="A38" s="262"/>
      <c r="B38" s="49" t="s">
        <v>147</v>
      </c>
      <c r="C38" s="110"/>
      <c r="D38" s="399"/>
      <c r="E38" s="399"/>
      <c r="F38" s="399"/>
      <c r="G38" s="400"/>
      <c r="H38" s="119"/>
      <c r="I38" s="120"/>
      <c r="J38" s="120"/>
      <c r="K38" s="120"/>
      <c r="L38" s="121"/>
      <c r="M38" s="128"/>
      <c r="N38" s="129"/>
      <c r="O38" s="129"/>
      <c r="P38" s="129"/>
      <c r="Q38" s="130"/>
      <c r="R38" s="131">
        <v>1</v>
      </c>
      <c r="S38" s="132"/>
      <c r="T38" s="132"/>
      <c r="U38" s="133"/>
      <c r="V38" s="86"/>
      <c r="W38" s="87"/>
      <c r="X38" s="87"/>
      <c r="Y38" s="87"/>
      <c r="Z38" s="88"/>
      <c r="AA38" s="75"/>
      <c r="AB38" s="76"/>
      <c r="AC38" s="42"/>
      <c r="AD38" s="42"/>
      <c r="AE38" s="42"/>
    </row>
    <row r="39" spans="1:31">
      <c r="A39" s="262"/>
      <c r="B39" s="49" t="s">
        <v>148</v>
      </c>
      <c r="C39" s="110">
        <v>1</v>
      </c>
      <c r="D39" s="111">
        <v>0</v>
      </c>
      <c r="E39" s="111">
        <v>0</v>
      </c>
      <c r="F39" s="148">
        <v>0</v>
      </c>
      <c r="G39" s="149">
        <v>0</v>
      </c>
      <c r="H39" s="119">
        <v>0</v>
      </c>
      <c r="I39" s="120">
        <v>0</v>
      </c>
      <c r="J39" s="120">
        <v>1</v>
      </c>
      <c r="K39" s="120">
        <v>1</v>
      </c>
      <c r="L39" s="121">
        <v>0</v>
      </c>
      <c r="M39" s="128">
        <v>0</v>
      </c>
      <c r="N39" s="129">
        <v>0</v>
      </c>
      <c r="O39" s="129">
        <v>0</v>
      </c>
      <c r="P39" s="129">
        <v>0</v>
      </c>
      <c r="Q39" s="130">
        <v>0</v>
      </c>
      <c r="R39" s="131">
        <v>0</v>
      </c>
      <c r="S39" s="132">
        <v>1</v>
      </c>
      <c r="T39" s="132">
        <v>0</v>
      </c>
      <c r="U39" s="133">
        <v>0</v>
      </c>
      <c r="V39" s="86">
        <v>0</v>
      </c>
      <c r="W39" s="87">
        <v>0</v>
      </c>
      <c r="X39" s="87">
        <v>0</v>
      </c>
      <c r="Y39" s="87">
        <v>0</v>
      </c>
      <c r="Z39" s="88">
        <v>0</v>
      </c>
      <c r="AA39" s="82">
        <v>0</v>
      </c>
      <c r="AB39" s="83">
        <v>0</v>
      </c>
      <c r="AC39">
        <v>0</v>
      </c>
    </row>
    <row r="40" spans="1:31">
      <c r="A40" s="262"/>
      <c r="B40" s="49" t="s">
        <v>149</v>
      </c>
      <c r="C40" s="110">
        <v>1</v>
      </c>
      <c r="D40" s="147">
        <v>1</v>
      </c>
      <c r="E40" s="111">
        <v>1</v>
      </c>
      <c r="F40" s="112">
        <v>0</v>
      </c>
      <c r="G40" s="149">
        <v>0</v>
      </c>
      <c r="H40" s="119">
        <v>1</v>
      </c>
      <c r="I40" s="120">
        <v>1</v>
      </c>
      <c r="J40" s="120">
        <v>0</v>
      </c>
      <c r="K40" s="120">
        <v>0</v>
      </c>
      <c r="L40" s="121">
        <v>1</v>
      </c>
      <c r="M40" s="128">
        <v>1</v>
      </c>
      <c r="N40" s="129">
        <v>1</v>
      </c>
      <c r="O40" s="129">
        <v>0</v>
      </c>
      <c r="P40" s="129">
        <v>0</v>
      </c>
      <c r="Q40" s="130">
        <v>0</v>
      </c>
      <c r="R40" s="131">
        <v>1</v>
      </c>
      <c r="S40" s="132">
        <v>0</v>
      </c>
      <c r="T40" s="132"/>
      <c r="U40" s="133">
        <v>1</v>
      </c>
      <c r="V40" s="86">
        <v>0</v>
      </c>
      <c r="W40" s="87">
        <v>0</v>
      </c>
      <c r="X40" s="87">
        <v>0</v>
      </c>
      <c r="Y40" s="87">
        <v>0</v>
      </c>
      <c r="Z40" s="88">
        <v>0</v>
      </c>
      <c r="AA40" s="82">
        <v>0</v>
      </c>
      <c r="AB40" s="83">
        <v>1</v>
      </c>
    </row>
    <row r="41" spans="1:31">
      <c r="A41" s="262"/>
      <c r="B41" s="49" t="s">
        <v>150</v>
      </c>
      <c r="C41" s="146">
        <v>1</v>
      </c>
      <c r="D41" s="147">
        <v>1</v>
      </c>
      <c r="E41" s="147">
        <v>0</v>
      </c>
      <c r="F41" s="148">
        <v>1</v>
      </c>
      <c r="G41" s="149">
        <v>0</v>
      </c>
      <c r="H41" s="119">
        <v>1</v>
      </c>
      <c r="I41" s="120">
        <v>1</v>
      </c>
      <c r="J41" s="120">
        <v>1</v>
      </c>
      <c r="K41" s="120">
        <v>1</v>
      </c>
      <c r="L41" s="121">
        <v>1</v>
      </c>
      <c r="M41" s="128">
        <v>1</v>
      </c>
      <c r="N41" s="129">
        <v>1</v>
      </c>
      <c r="O41" s="129">
        <v>0</v>
      </c>
      <c r="P41" s="129">
        <v>0</v>
      </c>
      <c r="Q41" s="130">
        <v>0</v>
      </c>
      <c r="R41" s="131">
        <v>1</v>
      </c>
      <c r="S41" s="132">
        <v>0</v>
      </c>
      <c r="T41" s="132"/>
      <c r="U41" s="133">
        <v>1</v>
      </c>
      <c r="V41" s="86">
        <v>1</v>
      </c>
      <c r="W41" s="87">
        <v>0</v>
      </c>
      <c r="X41" s="87">
        <v>0</v>
      </c>
      <c r="Y41" s="87">
        <v>0</v>
      </c>
      <c r="Z41" s="88">
        <v>0</v>
      </c>
      <c r="AA41" s="82">
        <v>1</v>
      </c>
      <c r="AB41" s="83"/>
    </row>
    <row r="42" spans="1:31">
      <c r="A42" s="411" t="s">
        <v>87</v>
      </c>
      <c r="B42" s="412"/>
      <c r="C42" s="110"/>
      <c r="D42" s="111"/>
      <c r="E42" s="111"/>
      <c r="F42" s="148"/>
      <c r="G42" s="149"/>
      <c r="H42" s="119"/>
      <c r="I42" s="120"/>
      <c r="J42" s="120"/>
      <c r="K42" s="120"/>
      <c r="L42" s="121"/>
      <c r="M42" s="128"/>
      <c r="N42" s="129"/>
      <c r="O42" s="129"/>
      <c r="P42" s="129"/>
      <c r="Q42" s="130"/>
      <c r="R42" s="131"/>
      <c r="S42" s="132"/>
      <c r="T42" s="132"/>
      <c r="U42" s="133"/>
      <c r="V42" s="86"/>
      <c r="W42" s="87"/>
      <c r="X42" s="87"/>
      <c r="Y42" s="87"/>
      <c r="Z42" s="88"/>
      <c r="AA42" s="82"/>
      <c r="AB42" s="83"/>
    </row>
    <row r="43" spans="1:31">
      <c r="A43" s="262"/>
      <c r="B43" s="49" t="s">
        <v>151</v>
      </c>
      <c r="C43" s="146">
        <v>1</v>
      </c>
      <c r="D43" s="147">
        <v>0</v>
      </c>
      <c r="E43" s="147">
        <v>0</v>
      </c>
      <c r="F43" s="148">
        <v>0</v>
      </c>
      <c r="G43" s="149">
        <v>0</v>
      </c>
      <c r="H43" s="119">
        <v>0</v>
      </c>
      <c r="I43" s="120">
        <v>0</v>
      </c>
      <c r="J43" s="120">
        <v>0</v>
      </c>
      <c r="K43" s="120">
        <v>0</v>
      </c>
      <c r="L43" s="121">
        <v>0</v>
      </c>
      <c r="M43" s="128">
        <v>0</v>
      </c>
      <c r="N43" s="129">
        <v>0</v>
      </c>
      <c r="O43" s="129">
        <v>0</v>
      </c>
      <c r="P43" s="129">
        <v>0</v>
      </c>
      <c r="Q43" s="130">
        <v>0</v>
      </c>
      <c r="R43" s="131">
        <v>0</v>
      </c>
      <c r="S43" s="132">
        <v>0</v>
      </c>
      <c r="T43" s="132"/>
      <c r="U43" s="133">
        <v>0</v>
      </c>
      <c r="V43" s="86">
        <v>0</v>
      </c>
      <c r="W43" s="87">
        <v>0</v>
      </c>
      <c r="X43" s="87">
        <v>1</v>
      </c>
      <c r="Y43" s="87">
        <v>0</v>
      </c>
      <c r="Z43" s="88">
        <v>0</v>
      </c>
      <c r="AA43" s="82">
        <v>0</v>
      </c>
      <c r="AB43" s="83">
        <v>0</v>
      </c>
    </row>
    <row r="44" spans="1:31">
      <c r="A44" s="262"/>
      <c r="B44" s="49" t="s">
        <v>152</v>
      </c>
      <c r="C44" s="113">
        <v>0</v>
      </c>
      <c r="D44" s="147">
        <v>0</v>
      </c>
      <c r="E44" s="111">
        <v>1</v>
      </c>
      <c r="F44" s="148">
        <v>0</v>
      </c>
      <c r="G44" s="149">
        <v>0</v>
      </c>
      <c r="H44" s="119">
        <v>1</v>
      </c>
      <c r="I44" s="120">
        <v>1</v>
      </c>
      <c r="J44" s="120">
        <v>0</v>
      </c>
      <c r="K44" s="120">
        <v>0</v>
      </c>
      <c r="L44" s="121">
        <v>1</v>
      </c>
      <c r="M44" s="128">
        <v>0</v>
      </c>
      <c r="N44" s="129">
        <v>1</v>
      </c>
      <c r="O44" s="129">
        <v>1</v>
      </c>
      <c r="P44" s="129">
        <v>0</v>
      </c>
      <c r="Q44" s="130">
        <v>0</v>
      </c>
      <c r="R44" s="131">
        <v>0</v>
      </c>
      <c r="S44" s="132">
        <v>0</v>
      </c>
      <c r="T44" s="132"/>
      <c r="U44" s="133">
        <v>0</v>
      </c>
      <c r="V44" s="86">
        <v>1</v>
      </c>
      <c r="W44" s="87">
        <v>1</v>
      </c>
      <c r="X44" s="87">
        <v>1</v>
      </c>
      <c r="Y44" s="87">
        <v>0</v>
      </c>
      <c r="Z44" s="88">
        <v>0</v>
      </c>
      <c r="AA44" s="82">
        <v>0</v>
      </c>
      <c r="AB44" s="83">
        <v>0</v>
      </c>
    </row>
    <row r="45" spans="1:31">
      <c r="A45" s="262"/>
      <c r="B45" s="49" t="s">
        <v>153</v>
      </c>
      <c r="C45" s="110">
        <v>0</v>
      </c>
      <c r="D45" s="147">
        <v>0</v>
      </c>
      <c r="E45" s="111">
        <v>1</v>
      </c>
      <c r="F45" s="148">
        <v>0</v>
      </c>
      <c r="G45" s="149">
        <v>0</v>
      </c>
      <c r="H45" s="119">
        <v>1</v>
      </c>
      <c r="I45" s="120">
        <v>1</v>
      </c>
      <c r="J45" s="120">
        <v>0</v>
      </c>
      <c r="K45" s="120">
        <v>0</v>
      </c>
      <c r="L45" s="121">
        <v>0</v>
      </c>
      <c r="M45" s="128">
        <v>0</v>
      </c>
      <c r="N45" s="129">
        <v>1</v>
      </c>
      <c r="O45" s="129">
        <v>1</v>
      </c>
      <c r="P45" s="129">
        <v>0</v>
      </c>
      <c r="Q45" s="130">
        <v>0</v>
      </c>
      <c r="R45" s="131">
        <v>0</v>
      </c>
      <c r="S45" s="132">
        <v>0</v>
      </c>
      <c r="T45" s="132"/>
      <c r="U45" s="133">
        <v>0</v>
      </c>
      <c r="V45" s="86">
        <v>1</v>
      </c>
      <c r="W45" s="87">
        <v>0</v>
      </c>
      <c r="X45" s="87">
        <v>1</v>
      </c>
      <c r="Y45" s="87">
        <v>0</v>
      </c>
      <c r="Z45" s="88">
        <v>0</v>
      </c>
      <c r="AA45" s="82">
        <v>0</v>
      </c>
      <c r="AB45" s="83">
        <v>0</v>
      </c>
    </row>
    <row r="46" spans="1:31">
      <c r="A46" s="262"/>
      <c r="B46" s="49" t="s">
        <v>154</v>
      </c>
      <c r="C46" s="110">
        <v>0</v>
      </c>
      <c r="D46" s="111">
        <v>0</v>
      </c>
      <c r="E46" s="111">
        <v>0</v>
      </c>
      <c r="F46" s="112">
        <v>0</v>
      </c>
      <c r="G46" s="149">
        <v>0</v>
      </c>
      <c r="H46" s="119">
        <v>0</v>
      </c>
      <c r="I46" s="120">
        <v>0</v>
      </c>
      <c r="J46" s="120">
        <v>0</v>
      </c>
      <c r="K46" s="120">
        <v>0</v>
      </c>
      <c r="L46" s="121">
        <v>1</v>
      </c>
      <c r="M46" s="128">
        <v>0</v>
      </c>
      <c r="N46" s="129">
        <v>0</v>
      </c>
      <c r="O46" s="129">
        <v>1</v>
      </c>
      <c r="P46" s="129">
        <v>0</v>
      </c>
      <c r="Q46" s="130">
        <v>0</v>
      </c>
      <c r="R46" s="131">
        <v>0</v>
      </c>
      <c r="S46" s="132">
        <v>0</v>
      </c>
      <c r="T46" s="132"/>
      <c r="U46" s="133">
        <v>0</v>
      </c>
      <c r="V46" s="86">
        <v>0</v>
      </c>
      <c r="W46" s="87">
        <v>1</v>
      </c>
      <c r="X46" s="87">
        <v>1</v>
      </c>
      <c r="Y46" s="87">
        <v>0</v>
      </c>
      <c r="Z46" s="88">
        <v>0</v>
      </c>
      <c r="AA46" s="82">
        <v>0</v>
      </c>
      <c r="AB46" s="83">
        <v>0</v>
      </c>
    </row>
    <row r="47" spans="1:31">
      <c r="A47" s="262"/>
      <c r="B47" s="49" t="s">
        <v>155</v>
      </c>
      <c r="C47" s="110">
        <v>0</v>
      </c>
      <c r="D47" s="111">
        <v>0</v>
      </c>
      <c r="E47" s="111">
        <v>0</v>
      </c>
      <c r="F47" s="112">
        <v>0</v>
      </c>
      <c r="G47" s="149">
        <v>0</v>
      </c>
      <c r="H47" s="119">
        <v>1</v>
      </c>
      <c r="I47" s="120">
        <v>1</v>
      </c>
      <c r="J47" s="120">
        <v>0</v>
      </c>
      <c r="K47" s="120">
        <v>1</v>
      </c>
      <c r="L47" s="121">
        <v>1</v>
      </c>
      <c r="M47" s="128">
        <v>0</v>
      </c>
      <c r="N47" s="129">
        <v>1</v>
      </c>
      <c r="O47" s="129">
        <v>0</v>
      </c>
      <c r="P47" s="129">
        <v>0</v>
      </c>
      <c r="Q47" s="130">
        <v>0</v>
      </c>
      <c r="R47" s="131">
        <v>0</v>
      </c>
      <c r="S47" s="132">
        <v>0</v>
      </c>
      <c r="T47" s="132"/>
      <c r="U47" s="133">
        <v>0</v>
      </c>
      <c r="V47" s="86">
        <v>0</v>
      </c>
      <c r="W47" s="87">
        <v>1</v>
      </c>
      <c r="X47" s="87">
        <v>0</v>
      </c>
      <c r="Y47" s="87">
        <v>0</v>
      </c>
      <c r="Z47" s="88">
        <v>0</v>
      </c>
      <c r="AA47" s="82">
        <v>0</v>
      </c>
      <c r="AB47" s="83">
        <v>0</v>
      </c>
    </row>
    <row r="48" spans="1:31">
      <c r="A48" s="262"/>
      <c r="B48" s="49" t="s">
        <v>156</v>
      </c>
      <c r="C48" s="110">
        <v>1</v>
      </c>
      <c r="D48" s="147">
        <v>0</v>
      </c>
      <c r="E48" s="111">
        <v>0</v>
      </c>
      <c r="F48" s="148">
        <v>0</v>
      </c>
      <c r="G48" s="149">
        <v>0</v>
      </c>
      <c r="H48" s="119">
        <v>0</v>
      </c>
      <c r="I48" s="120">
        <v>0</v>
      </c>
      <c r="J48" s="120">
        <v>0</v>
      </c>
      <c r="K48" s="120">
        <v>0</v>
      </c>
      <c r="L48" s="121">
        <v>1</v>
      </c>
      <c r="M48" s="128">
        <v>1</v>
      </c>
      <c r="N48" s="129">
        <v>0</v>
      </c>
      <c r="O48" s="129">
        <v>1</v>
      </c>
      <c r="P48" s="129">
        <v>0</v>
      </c>
      <c r="Q48" s="130">
        <v>0</v>
      </c>
      <c r="R48" s="131">
        <v>0</v>
      </c>
      <c r="S48" s="132">
        <v>1</v>
      </c>
      <c r="T48" s="132"/>
      <c r="U48" s="133">
        <v>1</v>
      </c>
      <c r="V48" s="86">
        <v>0</v>
      </c>
      <c r="W48" s="87">
        <v>0</v>
      </c>
      <c r="X48" s="87">
        <v>1</v>
      </c>
      <c r="Y48" s="87">
        <v>0</v>
      </c>
      <c r="Z48" s="88">
        <v>0</v>
      </c>
      <c r="AA48" s="82">
        <v>0</v>
      </c>
      <c r="AB48" s="83">
        <v>0</v>
      </c>
    </row>
    <row r="49" spans="1:28" ht="16.149999999999999" thickBot="1">
      <c r="A49" s="262"/>
      <c r="B49" s="49" t="s">
        <v>157</v>
      </c>
      <c r="C49" s="114">
        <v>0</v>
      </c>
      <c r="D49" s="150">
        <v>0</v>
      </c>
      <c r="E49" s="150">
        <v>0</v>
      </c>
      <c r="F49" s="115">
        <v>0</v>
      </c>
      <c r="G49" s="151">
        <v>0</v>
      </c>
      <c r="H49" s="152">
        <v>0</v>
      </c>
      <c r="I49" s="153">
        <v>1</v>
      </c>
      <c r="J49" s="153">
        <v>1</v>
      </c>
      <c r="K49" s="153">
        <v>0</v>
      </c>
      <c r="L49" s="154">
        <v>0</v>
      </c>
      <c r="M49" s="155">
        <v>1</v>
      </c>
      <c r="N49" s="156">
        <v>0</v>
      </c>
      <c r="O49" s="156">
        <v>1</v>
      </c>
      <c r="P49" s="156">
        <v>0</v>
      </c>
      <c r="Q49" s="157">
        <v>0</v>
      </c>
      <c r="R49" s="158">
        <v>0</v>
      </c>
      <c r="S49" s="159">
        <v>1</v>
      </c>
      <c r="T49" s="159"/>
      <c r="U49" s="160">
        <v>1</v>
      </c>
      <c r="V49" s="99">
        <v>1</v>
      </c>
      <c r="W49" s="100">
        <v>0</v>
      </c>
      <c r="X49" s="100">
        <v>0</v>
      </c>
      <c r="Y49" s="100">
        <v>0</v>
      </c>
      <c r="Z49" s="101">
        <v>0</v>
      </c>
      <c r="AA49" s="84">
        <v>0</v>
      </c>
      <c r="AB49" s="85">
        <v>1</v>
      </c>
    </row>
    <row r="50" spans="1:28">
      <c r="A50" s="411" t="s">
        <v>158</v>
      </c>
      <c r="B50" s="412"/>
      <c r="C50" s="110"/>
      <c r="D50" s="111"/>
      <c r="E50" s="111"/>
      <c r="F50" s="148"/>
      <c r="G50" s="149"/>
      <c r="H50" s="119"/>
      <c r="I50" s="120"/>
      <c r="J50" s="120"/>
      <c r="K50" s="120"/>
      <c r="L50" s="121"/>
      <c r="M50" s="128"/>
      <c r="N50" s="129"/>
      <c r="O50" s="129"/>
      <c r="P50" s="129"/>
      <c r="Q50" s="130"/>
      <c r="R50" s="131"/>
      <c r="S50" s="132"/>
      <c r="T50" s="132"/>
      <c r="U50" s="133"/>
      <c r="V50" s="86"/>
      <c r="W50" s="87"/>
      <c r="X50" s="87"/>
      <c r="Y50" s="87"/>
      <c r="Z50" s="88"/>
      <c r="AA50" s="82"/>
      <c r="AB50" s="83"/>
    </row>
    <row r="51" spans="1:28">
      <c r="A51" s="262"/>
      <c r="B51" s="49" t="s">
        <v>89</v>
      </c>
      <c r="C51" s="116">
        <v>0</v>
      </c>
      <c r="D51" s="108">
        <v>1</v>
      </c>
      <c r="E51" s="108">
        <v>1</v>
      </c>
      <c r="F51" s="117">
        <v>0</v>
      </c>
      <c r="G51" s="118">
        <v>0</v>
      </c>
      <c r="H51" s="119">
        <v>1</v>
      </c>
      <c r="I51" s="120">
        <v>1</v>
      </c>
      <c r="J51" s="120">
        <v>0</v>
      </c>
      <c r="K51" s="120">
        <v>0</v>
      </c>
      <c r="L51" s="121">
        <v>0</v>
      </c>
      <c r="M51" s="122">
        <v>1</v>
      </c>
      <c r="N51" s="123">
        <v>1</v>
      </c>
      <c r="O51" s="123">
        <v>0</v>
      </c>
      <c r="P51" s="123">
        <v>0</v>
      </c>
      <c r="Q51" s="124">
        <v>0</v>
      </c>
      <c r="R51" s="125">
        <v>0</v>
      </c>
      <c r="S51" s="126">
        <v>0</v>
      </c>
      <c r="T51" s="126">
        <v>1</v>
      </c>
      <c r="U51" s="127">
        <v>1</v>
      </c>
      <c r="V51" s="95">
        <v>1</v>
      </c>
      <c r="W51" s="90">
        <v>1</v>
      </c>
      <c r="X51" s="90">
        <v>1</v>
      </c>
      <c r="Y51" s="90">
        <v>0</v>
      </c>
      <c r="Z51" s="91">
        <v>0</v>
      </c>
      <c r="AA51" s="79">
        <v>1</v>
      </c>
      <c r="AB51" s="80">
        <v>0</v>
      </c>
    </row>
    <row r="52" spans="1:28">
      <c r="A52" s="262"/>
      <c r="B52" s="49" t="s">
        <v>90</v>
      </c>
      <c r="C52" s="107">
        <v>1</v>
      </c>
      <c r="D52" s="108">
        <v>1</v>
      </c>
      <c r="E52" s="117">
        <v>0</v>
      </c>
      <c r="F52" s="117">
        <v>0</v>
      </c>
      <c r="G52" s="118">
        <v>0</v>
      </c>
      <c r="H52" s="119">
        <v>0</v>
      </c>
      <c r="I52" s="120">
        <v>1</v>
      </c>
      <c r="J52" s="120">
        <v>1</v>
      </c>
      <c r="K52" s="120">
        <v>0</v>
      </c>
      <c r="L52" s="121">
        <v>0</v>
      </c>
      <c r="M52" s="122">
        <v>1</v>
      </c>
      <c r="N52" s="123">
        <v>1</v>
      </c>
      <c r="O52" s="123">
        <v>0</v>
      </c>
      <c r="P52" s="123">
        <v>0</v>
      </c>
      <c r="Q52" s="124">
        <v>0</v>
      </c>
      <c r="R52" s="125">
        <v>0</v>
      </c>
      <c r="S52" s="126">
        <v>0</v>
      </c>
      <c r="T52" s="126">
        <v>0</v>
      </c>
      <c r="U52" s="127">
        <v>0</v>
      </c>
      <c r="V52" s="95">
        <v>1</v>
      </c>
      <c r="W52" s="90">
        <v>0</v>
      </c>
      <c r="X52" s="90">
        <v>0</v>
      </c>
      <c r="Y52" s="90">
        <v>0</v>
      </c>
      <c r="Z52" s="91">
        <v>0</v>
      </c>
      <c r="AA52" s="79">
        <v>1</v>
      </c>
      <c r="AB52" s="73">
        <v>1</v>
      </c>
    </row>
    <row r="53" spans="1:28">
      <c r="A53" s="411" t="s">
        <v>159</v>
      </c>
      <c r="B53" s="412"/>
      <c r="C53" s="116"/>
      <c r="D53" s="108"/>
      <c r="E53" s="108"/>
      <c r="F53" s="117"/>
      <c r="G53" s="118"/>
      <c r="H53" s="119"/>
      <c r="I53" s="120"/>
      <c r="J53" s="120"/>
      <c r="K53" s="120"/>
      <c r="L53" s="121"/>
      <c r="M53" s="122"/>
      <c r="N53" s="123"/>
      <c r="O53" s="123"/>
      <c r="P53" s="123"/>
      <c r="Q53" s="124"/>
      <c r="R53" s="125"/>
      <c r="S53" s="126"/>
      <c r="T53" s="126"/>
      <c r="U53" s="127"/>
      <c r="V53" s="95"/>
      <c r="W53" s="90"/>
      <c r="X53" s="90"/>
      <c r="Y53" s="90"/>
      <c r="Z53" s="91"/>
      <c r="AA53" s="79"/>
      <c r="AB53" s="80"/>
    </row>
    <row r="54" spans="1:28">
      <c r="A54" s="369"/>
      <c r="B54" s="370" t="s">
        <v>160</v>
      </c>
      <c r="C54" s="107">
        <v>1</v>
      </c>
      <c r="D54" s="108"/>
      <c r="E54" s="117"/>
      <c r="F54" s="117"/>
      <c r="G54" s="118"/>
      <c r="H54" s="119"/>
      <c r="I54" s="120"/>
      <c r="J54" s="120"/>
      <c r="K54" s="120"/>
      <c r="L54" s="121"/>
      <c r="M54" s="122"/>
      <c r="N54" s="123"/>
      <c r="O54" s="123"/>
      <c r="P54" s="123"/>
      <c r="Q54" s="124"/>
      <c r="R54" s="125"/>
      <c r="S54" s="126"/>
      <c r="T54" s="126"/>
      <c r="U54" s="127"/>
      <c r="V54" s="95"/>
      <c r="W54" s="90"/>
      <c r="X54" s="90"/>
      <c r="Y54" s="90"/>
      <c r="Z54" s="91"/>
      <c r="AA54" s="79"/>
      <c r="AB54" s="73"/>
    </row>
    <row r="55" spans="1:28">
      <c r="A55" s="369"/>
      <c r="B55" s="370" t="s">
        <v>161</v>
      </c>
      <c r="C55" s="107">
        <v>1</v>
      </c>
      <c r="D55" s="108"/>
      <c r="E55" s="117"/>
      <c r="F55" s="117"/>
      <c r="G55" s="118"/>
      <c r="H55" s="119"/>
      <c r="I55" s="120"/>
      <c r="J55" s="120"/>
      <c r="K55" s="120"/>
      <c r="L55" s="121"/>
      <c r="M55" s="122"/>
      <c r="N55" s="123"/>
      <c r="O55" s="123"/>
      <c r="P55" s="123"/>
      <c r="Q55" s="124"/>
      <c r="R55" s="125"/>
      <c r="S55" s="126"/>
      <c r="T55" s="126"/>
      <c r="U55" s="127"/>
      <c r="V55" s="95"/>
      <c r="W55" s="90"/>
      <c r="X55" s="90"/>
      <c r="Y55" s="90"/>
      <c r="Z55" s="91"/>
      <c r="AA55" s="79"/>
      <c r="AB55" s="73"/>
    </row>
    <row r="56" spans="1:28">
      <c r="A56" s="369"/>
      <c r="B56" s="370" t="s">
        <v>162</v>
      </c>
      <c r="C56" s="107">
        <v>1</v>
      </c>
      <c r="D56" s="108"/>
      <c r="E56" s="117"/>
      <c r="F56" s="117"/>
      <c r="G56" s="118"/>
      <c r="H56" s="119"/>
      <c r="I56" s="120"/>
      <c r="J56" s="120"/>
      <c r="K56" s="120"/>
      <c r="L56" s="121"/>
      <c r="M56" s="122"/>
      <c r="N56" s="123"/>
      <c r="O56" s="123"/>
      <c r="P56" s="123"/>
      <c r="Q56" s="124"/>
      <c r="R56" s="125"/>
      <c r="S56" s="126"/>
      <c r="T56" s="126"/>
      <c r="U56" s="127"/>
      <c r="V56" s="95"/>
      <c r="W56" s="90"/>
      <c r="X56" s="90"/>
      <c r="Y56" s="90"/>
      <c r="Z56" s="91"/>
      <c r="AA56" s="79"/>
      <c r="AB56" s="73"/>
    </row>
    <row r="57" spans="1:28">
      <c r="A57" s="369"/>
      <c r="B57" s="370" t="s">
        <v>163</v>
      </c>
      <c r="C57" s="107">
        <v>1</v>
      </c>
      <c r="D57" s="108"/>
      <c r="E57" s="117"/>
      <c r="F57" s="117"/>
      <c r="G57" s="118"/>
      <c r="H57" s="119"/>
      <c r="I57" s="120"/>
      <c r="J57" s="120"/>
      <c r="K57" s="120"/>
      <c r="L57" s="121"/>
      <c r="M57" s="122"/>
      <c r="N57" s="123"/>
      <c r="O57" s="123"/>
      <c r="P57" s="123"/>
      <c r="Q57" s="124"/>
      <c r="R57" s="125"/>
      <c r="S57" s="126"/>
      <c r="T57" s="126"/>
      <c r="U57" s="127"/>
      <c r="V57" s="95"/>
      <c r="W57" s="90"/>
      <c r="X57" s="90"/>
      <c r="Y57" s="90"/>
      <c r="Z57" s="91"/>
      <c r="AA57" s="79"/>
      <c r="AB57" s="73"/>
    </row>
    <row r="58" spans="1:28">
      <c r="A58" s="411" t="s">
        <v>164</v>
      </c>
      <c r="B58" s="412"/>
      <c r="C58" s="107"/>
      <c r="D58" s="108"/>
      <c r="E58" s="117"/>
      <c r="F58" s="117"/>
      <c r="G58" s="118"/>
      <c r="H58" s="119"/>
      <c r="I58" s="120"/>
      <c r="J58" s="120"/>
      <c r="K58" s="120"/>
      <c r="L58" s="121"/>
      <c r="M58" s="122"/>
      <c r="N58" s="123"/>
      <c r="O58" s="123"/>
      <c r="P58" s="123"/>
      <c r="Q58" s="124"/>
      <c r="R58" s="125"/>
      <c r="S58" s="126"/>
      <c r="T58" s="126"/>
      <c r="U58" s="127"/>
      <c r="V58" s="95"/>
      <c r="W58" s="90"/>
      <c r="X58" s="90"/>
      <c r="Y58" s="90"/>
      <c r="Z58" s="91"/>
      <c r="AA58" s="79"/>
      <c r="AB58" s="73"/>
    </row>
    <row r="59" spans="1:28">
      <c r="A59" s="262"/>
      <c r="B59" s="49" t="s">
        <v>92</v>
      </c>
      <c r="C59" s="110">
        <v>1</v>
      </c>
      <c r="D59" s="111">
        <v>1</v>
      </c>
      <c r="E59" s="111">
        <v>1</v>
      </c>
      <c r="F59" s="148">
        <v>1</v>
      </c>
      <c r="G59" s="149">
        <v>0</v>
      </c>
      <c r="H59" s="119">
        <v>1</v>
      </c>
      <c r="I59" s="120">
        <v>1</v>
      </c>
      <c r="J59" s="120">
        <v>1</v>
      </c>
      <c r="K59" s="120">
        <v>1</v>
      </c>
      <c r="L59" s="121">
        <v>1</v>
      </c>
      <c r="M59" s="128">
        <v>1</v>
      </c>
      <c r="N59" s="129">
        <v>0</v>
      </c>
      <c r="O59" s="129">
        <v>0</v>
      </c>
      <c r="P59" s="129">
        <v>0</v>
      </c>
      <c r="Q59" s="130">
        <v>1</v>
      </c>
      <c r="R59" s="131">
        <v>1</v>
      </c>
      <c r="S59" s="132">
        <v>1</v>
      </c>
      <c r="T59" s="132">
        <v>1</v>
      </c>
      <c r="U59" s="133">
        <v>1</v>
      </c>
      <c r="V59" s="86">
        <v>1</v>
      </c>
      <c r="W59" s="87">
        <v>0</v>
      </c>
      <c r="X59" s="87">
        <v>0</v>
      </c>
      <c r="Y59" s="87">
        <v>0</v>
      </c>
      <c r="Z59" s="88">
        <v>1</v>
      </c>
      <c r="AA59" s="82">
        <v>1</v>
      </c>
      <c r="AB59" s="83">
        <v>1</v>
      </c>
    </row>
    <row r="60" spans="1:28">
      <c r="A60" s="262"/>
      <c r="B60" s="49" t="s">
        <v>93</v>
      </c>
      <c r="C60" s="110">
        <v>1</v>
      </c>
      <c r="D60" s="147">
        <v>0</v>
      </c>
      <c r="E60" s="111">
        <v>1</v>
      </c>
      <c r="F60" s="112">
        <v>1</v>
      </c>
      <c r="G60" s="149">
        <v>0</v>
      </c>
      <c r="H60" s="119">
        <v>1</v>
      </c>
      <c r="I60" s="120">
        <v>1</v>
      </c>
      <c r="J60" s="120">
        <v>1</v>
      </c>
      <c r="K60" s="120">
        <v>1</v>
      </c>
      <c r="L60" s="121">
        <v>1</v>
      </c>
      <c r="M60" s="128">
        <v>0</v>
      </c>
      <c r="N60" s="129">
        <v>0</v>
      </c>
      <c r="O60" s="129">
        <v>1</v>
      </c>
      <c r="P60" s="129">
        <v>0</v>
      </c>
      <c r="Q60" s="130">
        <v>0</v>
      </c>
      <c r="R60" s="131">
        <v>0</v>
      </c>
      <c r="S60" s="132">
        <v>0</v>
      </c>
      <c r="T60" s="132">
        <v>1</v>
      </c>
      <c r="U60" s="133">
        <v>1</v>
      </c>
      <c r="V60" s="86">
        <v>1</v>
      </c>
      <c r="W60" s="87">
        <v>0</v>
      </c>
      <c r="X60" s="87">
        <v>1</v>
      </c>
      <c r="Y60" s="87">
        <v>1</v>
      </c>
      <c r="Z60" s="88">
        <v>1</v>
      </c>
      <c r="AA60" s="82">
        <v>1</v>
      </c>
      <c r="AB60" s="83">
        <v>1</v>
      </c>
    </row>
    <row r="61" spans="1:28">
      <c r="A61" s="262"/>
      <c r="B61" s="49" t="s">
        <v>94</v>
      </c>
      <c r="C61" s="110">
        <v>1</v>
      </c>
      <c r="D61" s="111">
        <v>1</v>
      </c>
      <c r="E61" s="111">
        <v>1</v>
      </c>
      <c r="F61" s="148">
        <v>1</v>
      </c>
      <c r="G61" s="149">
        <v>0</v>
      </c>
      <c r="H61" s="119">
        <v>1</v>
      </c>
      <c r="I61" s="120">
        <v>1</v>
      </c>
      <c r="J61" s="120">
        <v>1</v>
      </c>
      <c r="K61" s="120">
        <v>1</v>
      </c>
      <c r="L61" s="121">
        <v>1</v>
      </c>
      <c r="M61" s="128">
        <v>0</v>
      </c>
      <c r="N61" s="129">
        <v>0</v>
      </c>
      <c r="O61" s="129">
        <v>1</v>
      </c>
      <c r="P61" s="129">
        <v>0</v>
      </c>
      <c r="Q61" s="130">
        <v>1</v>
      </c>
      <c r="R61" s="131">
        <v>1</v>
      </c>
      <c r="S61" s="132">
        <v>1</v>
      </c>
      <c r="T61" s="132">
        <v>1</v>
      </c>
      <c r="U61" s="133">
        <v>1</v>
      </c>
      <c r="V61" s="86">
        <v>1</v>
      </c>
      <c r="W61" s="87">
        <v>0</v>
      </c>
      <c r="X61" s="87">
        <v>1</v>
      </c>
      <c r="Y61" s="87">
        <v>1</v>
      </c>
      <c r="Z61" s="88">
        <v>1</v>
      </c>
      <c r="AA61" s="82">
        <v>1</v>
      </c>
      <c r="AB61" s="83">
        <v>1</v>
      </c>
    </row>
    <row r="62" spans="1:28">
      <c r="A62" s="262"/>
      <c r="B62" s="49" t="s">
        <v>95</v>
      </c>
      <c r="C62" s="146">
        <v>0</v>
      </c>
      <c r="D62" s="147">
        <v>0</v>
      </c>
      <c r="E62" s="147">
        <v>0</v>
      </c>
      <c r="F62" s="148">
        <v>0</v>
      </c>
      <c r="G62" s="149">
        <v>0</v>
      </c>
      <c r="H62" s="119">
        <v>1</v>
      </c>
      <c r="I62" s="120">
        <v>1</v>
      </c>
      <c r="J62" s="120">
        <v>0</v>
      </c>
      <c r="K62" s="120">
        <v>1</v>
      </c>
      <c r="L62" s="121">
        <v>0</v>
      </c>
      <c r="M62" s="128">
        <v>0</v>
      </c>
      <c r="N62" s="129">
        <v>0</v>
      </c>
      <c r="O62" s="129">
        <v>1</v>
      </c>
      <c r="P62" s="129">
        <v>0</v>
      </c>
      <c r="Q62" s="130">
        <v>0</v>
      </c>
      <c r="R62" s="131">
        <v>0</v>
      </c>
      <c r="S62" s="132">
        <v>1</v>
      </c>
      <c r="T62" s="132">
        <v>1</v>
      </c>
      <c r="U62" s="133">
        <v>0</v>
      </c>
      <c r="V62" s="86">
        <v>0</v>
      </c>
      <c r="W62" s="87">
        <v>0</v>
      </c>
      <c r="X62" s="87">
        <v>0</v>
      </c>
      <c r="Y62" s="87">
        <v>0</v>
      </c>
      <c r="Z62" s="88">
        <v>0</v>
      </c>
      <c r="AA62" s="82">
        <v>0</v>
      </c>
      <c r="AB62" s="83">
        <v>0</v>
      </c>
    </row>
    <row r="63" spans="1:28">
      <c r="A63" s="262"/>
      <c r="B63" s="49" t="s">
        <v>96</v>
      </c>
      <c r="C63" s="113">
        <v>0</v>
      </c>
      <c r="D63" s="147">
        <v>0</v>
      </c>
      <c r="E63" s="111">
        <v>1</v>
      </c>
      <c r="F63" s="148">
        <v>0</v>
      </c>
      <c r="G63" s="149">
        <v>0</v>
      </c>
      <c r="H63" s="119">
        <v>1</v>
      </c>
      <c r="I63" s="120">
        <v>1</v>
      </c>
      <c r="J63" s="120">
        <v>0</v>
      </c>
      <c r="K63" s="120">
        <v>1</v>
      </c>
      <c r="L63" s="121">
        <v>0</v>
      </c>
      <c r="M63" s="128">
        <v>0</v>
      </c>
      <c r="N63" s="129">
        <v>0</v>
      </c>
      <c r="O63" s="129">
        <v>0</v>
      </c>
      <c r="P63" s="129">
        <v>0</v>
      </c>
      <c r="Q63" s="130">
        <v>0</v>
      </c>
      <c r="R63" s="131">
        <v>1</v>
      </c>
      <c r="S63" s="132">
        <v>1</v>
      </c>
      <c r="T63" s="132">
        <v>1</v>
      </c>
      <c r="U63" s="133">
        <v>1</v>
      </c>
      <c r="V63" s="86">
        <v>0</v>
      </c>
      <c r="W63" s="87">
        <v>0</v>
      </c>
      <c r="X63" s="87">
        <v>0</v>
      </c>
      <c r="Y63" s="87">
        <v>0</v>
      </c>
      <c r="Z63" s="88">
        <v>0</v>
      </c>
      <c r="AA63" s="82">
        <v>1</v>
      </c>
      <c r="AB63" s="83">
        <v>0</v>
      </c>
    </row>
    <row r="64" spans="1:28">
      <c r="A64" s="262"/>
      <c r="B64" s="49" t="s">
        <v>97</v>
      </c>
      <c r="C64" s="110">
        <v>0</v>
      </c>
      <c r="D64" s="147">
        <v>0</v>
      </c>
      <c r="E64" s="111">
        <v>1</v>
      </c>
      <c r="F64" s="148">
        <v>0</v>
      </c>
      <c r="G64" s="149">
        <v>0</v>
      </c>
      <c r="H64" s="119">
        <v>1</v>
      </c>
      <c r="I64" s="120">
        <v>1</v>
      </c>
      <c r="J64" s="120">
        <v>0</v>
      </c>
      <c r="K64" s="120">
        <v>0</v>
      </c>
      <c r="L64" s="121">
        <v>0</v>
      </c>
      <c r="M64" s="128">
        <v>0</v>
      </c>
      <c r="N64" s="129">
        <v>0</v>
      </c>
      <c r="O64" s="129">
        <v>0</v>
      </c>
      <c r="P64" s="129">
        <v>0</v>
      </c>
      <c r="Q64" s="130">
        <v>0</v>
      </c>
      <c r="R64" s="131">
        <v>0</v>
      </c>
      <c r="S64" s="132">
        <v>1</v>
      </c>
      <c r="T64" s="132">
        <v>1</v>
      </c>
      <c r="U64" s="133">
        <v>0</v>
      </c>
      <c r="V64" s="86">
        <v>0</v>
      </c>
      <c r="W64" s="87">
        <v>0</v>
      </c>
      <c r="X64" s="87">
        <v>0</v>
      </c>
      <c r="Y64" s="87">
        <v>0</v>
      </c>
      <c r="Z64" s="88">
        <v>0</v>
      </c>
      <c r="AA64" s="82">
        <v>0</v>
      </c>
      <c r="AB64" s="83">
        <v>0</v>
      </c>
    </row>
    <row r="65" spans="1:28">
      <c r="A65" s="262"/>
      <c r="B65" s="49" t="s">
        <v>98</v>
      </c>
      <c r="C65" s="110">
        <v>1</v>
      </c>
      <c r="D65" s="111">
        <v>1</v>
      </c>
      <c r="E65" s="111">
        <v>1</v>
      </c>
      <c r="F65" s="112">
        <v>1</v>
      </c>
      <c r="G65" s="149">
        <v>0</v>
      </c>
      <c r="H65" s="119">
        <v>1</v>
      </c>
      <c r="I65" s="120">
        <v>1</v>
      </c>
      <c r="J65" s="120">
        <v>0</v>
      </c>
      <c r="K65" s="120">
        <v>0</v>
      </c>
      <c r="L65" s="121">
        <v>0</v>
      </c>
      <c r="M65" s="128">
        <v>0</v>
      </c>
      <c r="N65" s="129">
        <v>0</v>
      </c>
      <c r="O65" s="129">
        <v>0</v>
      </c>
      <c r="P65" s="129">
        <v>0</v>
      </c>
      <c r="Q65" s="130">
        <v>0</v>
      </c>
      <c r="R65" s="131">
        <v>0</v>
      </c>
      <c r="S65" s="132">
        <v>0</v>
      </c>
      <c r="T65" s="132">
        <v>1</v>
      </c>
      <c r="U65" s="133">
        <v>1</v>
      </c>
      <c r="V65" s="86">
        <v>0</v>
      </c>
      <c r="W65" s="87">
        <v>0</v>
      </c>
      <c r="X65" s="87">
        <v>0</v>
      </c>
      <c r="Y65" s="87">
        <v>0</v>
      </c>
      <c r="Z65" s="88">
        <v>0</v>
      </c>
      <c r="AA65" s="82">
        <v>1</v>
      </c>
      <c r="AB65" s="83">
        <v>1</v>
      </c>
    </row>
    <row r="66" spans="1:28">
      <c r="A66" s="262"/>
      <c r="B66" s="49" t="s">
        <v>88</v>
      </c>
      <c r="C66" s="110">
        <v>1</v>
      </c>
      <c r="D66" s="111">
        <v>1</v>
      </c>
      <c r="E66" s="147">
        <v>0</v>
      </c>
      <c r="F66" s="148">
        <v>1</v>
      </c>
      <c r="G66" s="149">
        <v>0</v>
      </c>
      <c r="H66" s="119">
        <v>1</v>
      </c>
      <c r="I66" s="120">
        <v>1</v>
      </c>
      <c r="J66" s="120">
        <v>1</v>
      </c>
      <c r="K66" s="120">
        <v>1</v>
      </c>
      <c r="L66" s="121">
        <v>0</v>
      </c>
      <c r="M66" s="128">
        <v>0</v>
      </c>
      <c r="N66" s="129">
        <v>0</v>
      </c>
      <c r="O66" s="129">
        <v>1</v>
      </c>
      <c r="P66" s="129">
        <v>0</v>
      </c>
      <c r="Q66" s="130">
        <v>0</v>
      </c>
      <c r="R66" s="131">
        <v>0</v>
      </c>
      <c r="S66" s="132">
        <v>1</v>
      </c>
      <c r="T66" s="132">
        <v>1</v>
      </c>
      <c r="U66" s="133">
        <v>1</v>
      </c>
      <c r="V66" s="86">
        <v>1</v>
      </c>
      <c r="W66" s="87">
        <v>0</v>
      </c>
      <c r="X66" s="87">
        <v>1</v>
      </c>
      <c r="Y66" s="87">
        <v>0</v>
      </c>
      <c r="Z66" s="88">
        <v>0</v>
      </c>
      <c r="AA66" s="82">
        <v>0</v>
      </c>
      <c r="AB66" s="83">
        <v>0</v>
      </c>
    </row>
    <row r="67" spans="1:28">
      <c r="C67" s="42">
        <f>+SUM(C7:C66)</f>
        <v>33</v>
      </c>
      <c r="D67" s="42">
        <f t="shared" ref="D67:AB67" si="0">+SUM(D7:D66)</f>
        <v>24</v>
      </c>
      <c r="E67" s="42">
        <f t="shared" si="0"/>
        <v>22</v>
      </c>
      <c r="F67" s="42">
        <f t="shared" si="0"/>
        <v>13</v>
      </c>
      <c r="G67" s="42">
        <f t="shared" si="0"/>
        <v>7</v>
      </c>
      <c r="H67" s="42">
        <f t="shared" si="0"/>
        <v>26</v>
      </c>
      <c r="I67" s="42">
        <f t="shared" si="0"/>
        <v>31</v>
      </c>
      <c r="J67" s="42">
        <f t="shared" si="0"/>
        <v>22</v>
      </c>
      <c r="K67" s="42">
        <f t="shared" si="0"/>
        <v>21</v>
      </c>
      <c r="L67" s="42">
        <f t="shared" si="0"/>
        <v>21</v>
      </c>
      <c r="M67" s="42">
        <f t="shared" si="0"/>
        <v>24</v>
      </c>
      <c r="N67" s="42">
        <f t="shared" si="0"/>
        <v>24</v>
      </c>
      <c r="O67" s="42">
        <f t="shared" si="0"/>
        <v>20</v>
      </c>
      <c r="P67" s="42">
        <f t="shared" si="0"/>
        <v>8</v>
      </c>
      <c r="Q67" s="42">
        <f t="shared" si="0"/>
        <v>9</v>
      </c>
      <c r="R67" s="42">
        <f t="shared" si="0"/>
        <v>20</v>
      </c>
      <c r="S67" s="42">
        <f t="shared" si="0"/>
        <v>19</v>
      </c>
      <c r="T67" s="42">
        <f t="shared" si="0"/>
        <v>19</v>
      </c>
      <c r="U67" s="42">
        <f t="shared" si="0"/>
        <v>23</v>
      </c>
      <c r="V67" s="42">
        <f t="shared" si="0"/>
        <v>27</v>
      </c>
      <c r="W67" s="42">
        <f t="shared" si="0"/>
        <v>15</v>
      </c>
      <c r="X67" s="42">
        <f t="shared" si="0"/>
        <v>26</v>
      </c>
      <c r="Y67" s="42">
        <f t="shared" si="0"/>
        <v>10</v>
      </c>
      <c r="Z67" s="42">
        <f t="shared" si="0"/>
        <v>13</v>
      </c>
      <c r="AA67" s="42">
        <f t="shared" si="0"/>
        <v>24</v>
      </c>
      <c r="AB67" s="42">
        <f t="shared" si="0"/>
        <v>22</v>
      </c>
    </row>
  </sheetData>
  <mergeCells count="21">
    <mergeCell ref="A1:XFD1"/>
    <mergeCell ref="A2:B2"/>
    <mergeCell ref="C2:G2"/>
    <mergeCell ref="H2:L2"/>
    <mergeCell ref="M2:Q2"/>
    <mergeCell ref="R2:U2"/>
    <mergeCell ref="V2:Z2"/>
    <mergeCell ref="AA2:AB2"/>
    <mergeCell ref="A50:B50"/>
    <mergeCell ref="A58:B58"/>
    <mergeCell ref="A3:B3"/>
    <mergeCell ref="A4:B4"/>
    <mergeCell ref="A23:B23"/>
    <mergeCell ref="A26:B26"/>
    <mergeCell ref="A6:B6"/>
    <mergeCell ref="A17:B17"/>
    <mergeCell ref="A10:B10"/>
    <mergeCell ref="A29:B29"/>
    <mergeCell ref="A35:B35"/>
    <mergeCell ref="A42:B42"/>
    <mergeCell ref="A53:B5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E3BD7-6EB2-47B8-ACC7-85BD42DE6ABE}">
  <dimension ref="A1:AS74"/>
  <sheetViews>
    <sheetView zoomScaleNormal="100" workbookViewId="0">
      <pane xSplit="2" ySplit="3" topLeftCell="C4" activePane="bottomRight" state="frozen"/>
      <selection pane="bottomRight" activeCell="R60" sqref="R60"/>
      <selection pane="bottomLeft" activeCell="A4" sqref="A4"/>
      <selection pane="topRight" activeCell="C1" sqref="C1"/>
    </sheetView>
  </sheetViews>
  <sheetFormatPr defaultColWidth="11.25" defaultRowHeight="15.6"/>
  <cols>
    <col min="1" max="1" width="21" customWidth="1"/>
    <col min="2" max="2" width="23.25" style="42" customWidth="1"/>
    <col min="3" max="3" width="25.75" customWidth="1"/>
    <col min="4" max="5" width="12.875" customWidth="1"/>
    <col min="6" max="6" width="18.375" customWidth="1"/>
    <col min="7" max="7" width="12.125" customWidth="1"/>
    <col min="8" max="9" width="13.75" customWidth="1"/>
    <col min="12" max="12" width="12.75" customWidth="1"/>
    <col min="15" max="15" width="16.75" customWidth="1"/>
    <col min="16" max="16" width="15.25" customWidth="1"/>
    <col min="17" max="17" width="12.5" customWidth="1"/>
    <col min="19" max="19" width="13.75" customWidth="1"/>
    <col min="20" max="20" width="13.25" hidden="1" customWidth="1"/>
    <col min="22" max="22" width="12.25" customWidth="1"/>
    <col min="23" max="23" width="13.25" customWidth="1"/>
    <col min="24" max="24" width="12" customWidth="1"/>
    <col min="25" max="25" width="14.75" customWidth="1"/>
  </cols>
  <sheetData>
    <row r="1" spans="1:45" s="418" customFormat="1" ht="60" customHeight="1" thickBot="1"/>
    <row r="2" spans="1:45">
      <c r="A2" s="422" t="s">
        <v>2</v>
      </c>
      <c r="B2" s="423"/>
      <c r="C2" s="426" t="s">
        <v>3</v>
      </c>
      <c r="D2" s="427"/>
      <c r="E2" s="427"/>
      <c r="F2" s="427"/>
      <c r="G2" s="428"/>
      <c r="H2" s="429" t="s">
        <v>4</v>
      </c>
      <c r="I2" s="430"/>
      <c r="J2" s="430"/>
      <c r="K2" s="430"/>
      <c r="L2" s="431"/>
      <c r="M2" s="432" t="s">
        <v>5</v>
      </c>
      <c r="N2" s="433"/>
      <c r="O2" s="433"/>
      <c r="P2" s="433"/>
      <c r="Q2" s="434"/>
      <c r="R2" s="450" t="s">
        <v>6</v>
      </c>
      <c r="S2" s="451"/>
      <c r="T2" s="451"/>
      <c r="U2" s="451"/>
      <c r="V2" s="452"/>
      <c r="W2" s="445" t="s">
        <v>7</v>
      </c>
      <c r="X2" s="446"/>
      <c r="Y2" s="446"/>
      <c r="Z2" s="446"/>
      <c r="AA2" s="447"/>
      <c r="AB2" s="420" t="s">
        <v>8</v>
      </c>
      <c r="AC2" s="421"/>
    </row>
    <row r="3" spans="1:45">
      <c r="A3" s="424" t="s">
        <v>9</v>
      </c>
      <c r="B3" s="425"/>
      <c r="C3" s="15" t="s">
        <v>10</v>
      </c>
      <c r="D3" s="15" t="s">
        <v>11</v>
      </c>
      <c r="E3" s="15" t="s">
        <v>12</v>
      </c>
      <c r="F3" s="15" t="s">
        <v>13</v>
      </c>
      <c r="G3" s="15" t="s">
        <v>14</v>
      </c>
      <c r="H3" s="12" t="s">
        <v>15</v>
      </c>
      <c r="I3" s="12" t="s">
        <v>16</v>
      </c>
      <c r="J3" s="12" t="s">
        <v>17</v>
      </c>
      <c r="K3" s="12" t="s">
        <v>18</v>
      </c>
      <c r="L3" s="12" t="s">
        <v>19</v>
      </c>
      <c r="M3" s="9" t="s">
        <v>20</v>
      </c>
      <c r="N3" s="9" t="s">
        <v>21</v>
      </c>
      <c r="O3" s="9" t="s">
        <v>22</v>
      </c>
      <c r="P3" s="9" t="s">
        <v>23</v>
      </c>
      <c r="Q3" s="9" t="s">
        <v>24</v>
      </c>
      <c r="R3" s="6" t="s">
        <v>25</v>
      </c>
      <c r="S3" s="6" t="s">
        <v>26</v>
      </c>
      <c r="T3" s="6" t="s">
        <v>27</v>
      </c>
      <c r="U3" s="398" t="s">
        <v>165</v>
      </c>
      <c r="V3" s="6" t="s">
        <v>28</v>
      </c>
      <c r="W3" s="3" t="s">
        <v>29</v>
      </c>
      <c r="X3" s="3" t="s">
        <v>30</v>
      </c>
      <c r="Y3" s="3" t="s">
        <v>31</v>
      </c>
      <c r="Z3" s="3" t="s">
        <v>118</v>
      </c>
      <c r="AA3" s="3" t="s">
        <v>33</v>
      </c>
      <c r="AB3" s="2" t="s">
        <v>34</v>
      </c>
      <c r="AC3" s="2" t="s">
        <v>35</v>
      </c>
    </row>
    <row r="4" spans="1:45" s="38" customFormat="1">
      <c r="A4" s="405"/>
      <c r="B4" s="406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</row>
    <row r="5" spans="1:45" ht="19.5" customHeight="1">
      <c r="A5" s="284"/>
      <c r="B5" s="284" t="s">
        <v>119</v>
      </c>
      <c r="C5" s="287"/>
      <c r="D5" s="260"/>
      <c r="E5" s="334"/>
      <c r="F5" s="334"/>
      <c r="G5" s="335"/>
      <c r="H5" s="287"/>
      <c r="I5" s="233"/>
      <c r="J5" s="233"/>
      <c r="K5" s="13"/>
      <c r="L5" s="14"/>
      <c r="M5" s="336"/>
      <c r="N5" s="253"/>
      <c r="O5" s="313"/>
      <c r="P5" s="10"/>
      <c r="Q5" s="11"/>
      <c r="R5" s="6"/>
      <c r="S5" s="7"/>
      <c r="T5" s="7"/>
      <c r="U5" s="392"/>
      <c r="V5" s="8"/>
      <c r="W5" s="337"/>
      <c r="X5" s="4"/>
      <c r="Y5" s="4"/>
      <c r="Z5" s="4"/>
      <c r="AA5" s="5"/>
      <c r="AB5" s="79"/>
      <c r="AC5" s="249"/>
    </row>
    <row r="6" spans="1:45" s="377" customFormat="1" ht="19.5" customHeight="1">
      <c r="A6" s="448" t="s">
        <v>120</v>
      </c>
      <c r="B6" s="449"/>
      <c r="C6" s="378">
        <f>+C7+C8+C9</f>
        <v>3</v>
      </c>
      <c r="D6" s="378">
        <f t="shared" ref="D6:AC6" si="0">+D7+D8+D9</f>
        <v>2</v>
      </c>
      <c r="E6" s="378">
        <f t="shared" si="0"/>
        <v>3</v>
      </c>
      <c r="F6" s="378">
        <f t="shared" si="0"/>
        <v>2</v>
      </c>
      <c r="G6" s="378">
        <f t="shared" si="0"/>
        <v>1</v>
      </c>
      <c r="H6" s="378">
        <f t="shared" si="0"/>
        <v>1</v>
      </c>
      <c r="I6" s="378">
        <f t="shared" si="0"/>
        <v>2</v>
      </c>
      <c r="J6" s="378">
        <f t="shared" si="0"/>
        <v>1</v>
      </c>
      <c r="K6" s="378">
        <f t="shared" si="0"/>
        <v>2</v>
      </c>
      <c r="L6" s="378">
        <f t="shared" si="0"/>
        <v>1</v>
      </c>
      <c r="M6" s="378">
        <f t="shared" si="0"/>
        <v>2</v>
      </c>
      <c r="N6" s="378">
        <f t="shared" si="0"/>
        <v>2</v>
      </c>
      <c r="O6" s="378">
        <f t="shared" si="0"/>
        <v>2</v>
      </c>
      <c r="P6" s="378">
        <f t="shared" si="0"/>
        <v>2</v>
      </c>
      <c r="Q6" s="378">
        <f t="shared" si="0"/>
        <v>2</v>
      </c>
      <c r="R6" s="378">
        <f t="shared" si="0"/>
        <v>2</v>
      </c>
      <c r="S6" s="378">
        <f t="shared" si="0"/>
        <v>2</v>
      </c>
      <c r="T6" s="378">
        <f t="shared" si="0"/>
        <v>2</v>
      </c>
      <c r="U6" s="378"/>
      <c r="V6" s="378">
        <f t="shared" si="0"/>
        <v>1</v>
      </c>
      <c r="W6" s="378">
        <f t="shared" si="0"/>
        <v>3</v>
      </c>
      <c r="X6" s="378">
        <f t="shared" si="0"/>
        <v>3</v>
      </c>
      <c r="Y6" s="378">
        <f t="shared" si="0"/>
        <v>3</v>
      </c>
      <c r="Z6" s="378">
        <f t="shared" si="0"/>
        <v>2</v>
      </c>
      <c r="AA6" s="378">
        <f t="shared" si="0"/>
        <v>3</v>
      </c>
      <c r="AB6" s="378">
        <f t="shared" si="0"/>
        <v>3</v>
      </c>
      <c r="AC6" s="378">
        <f t="shared" si="0"/>
        <v>3</v>
      </c>
    </row>
    <row r="7" spans="1:45">
      <c r="A7" s="262"/>
      <c r="B7" s="49" t="s">
        <v>72</v>
      </c>
      <c r="C7" s="107">
        <v>1</v>
      </c>
      <c r="D7" s="108">
        <v>1</v>
      </c>
      <c r="E7" s="108">
        <v>1</v>
      </c>
      <c r="F7" s="51">
        <v>1</v>
      </c>
      <c r="G7" s="52">
        <v>1</v>
      </c>
      <c r="H7" s="67">
        <v>1</v>
      </c>
      <c r="I7" s="68">
        <v>1</v>
      </c>
      <c r="J7" s="68">
        <v>1</v>
      </c>
      <c r="K7" s="68">
        <v>1</v>
      </c>
      <c r="L7" s="69">
        <v>1</v>
      </c>
      <c r="M7" s="70">
        <v>1</v>
      </c>
      <c r="N7" s="71">
        <v>1</v>
      </c>
      <c r="O7" s="71">
        <v>1</v>
      </c>
      <c r="P7" s="71">
        <v>1</v>
      </c>
      <c r="Q7" s="72">
        <v>1</v>
      </c>
      <c r="R7" s="104">
        <v>1</v>
      </c>
      <c r="S7" s="105">
        <v>1</v>
      </c>
      <c r="T7" s="105">
        <v>1</v>
      </c>
      <c r="U7" s="393"/>
      <c r="V7" s="106">
        <v>1</v>
      </c>
      <c r="W7" s="86">
        <v>1</v>
      </c>
      <c r="X7" s="87">
        <v>1</v>
      </c>
      <c r="Y7" s="87">
        <v>1</v>
      </c>
      <c r="Z7" s="87">
        <v>1</v>
      </c>
      <c r="AA7" s="88">
        <v>1</v>
      </c>
      <c r="AB7" s="161">
        <v>1</v>
      </c>
      <c r="AC7" s="162">
        <v>1</v>
      </c>
    </row>
    <row r="8" spans="1:45">
      <c r="A8" s="262"/>
      <c r="B8" s="49" t="s">
        <v>75</v>
      </c>
      <c r="C8" s="107">
        <v>1</v>
      </c>
      <c r="D8" s="108">
        <v>0</v>
      </c>
      <c r="E8" s="108">
        <v>1</v>
      </c>
      <c r="F8" s="51">
        <v>1</v>
      </c>
      <c r="G8" s="52">
        <v>0</v>
      </c>
      <c r="H8" s="67">
        <v>0</v>
      </c>
      <c r="I8" s="68">
        <v>0</v>
      </c>
      <c r="J8" s="68">
        <v>0</v>
      </c>
      <c r="K8" s="68">
        <v>0</v>
      </c>
      <c r="L8" s="69">
        <v>0</v>
      </c>
      <c r="M8" s="70">
        <v>0</v>
      </c>
      <c r="N8" s="71">
        <v>1</v>
      </c>
      <c r="O8" s="71">
        <v>0</v>
      </c>
      <c r="P8" s="71">
        <v>0</v>
      </c>
      <c r="Q8" s="72">
        <v>1</v>
      </c>
      <c r="R8" s="104">
        <v>0</v>
      </c>
      <c r="S8" s="105">
        <v>0</v>
      </c>
      <c r="T8" s="105">
        <v>1</v>
      </c>
      <c r="U8" s="393"/>
      <c r="V8" s="106">
        <v>0</v>
      </c>
      <c r="W8" s="86">
        <v>1</v>
      </c>
      <c r="X8" s="87">
        <v>1</v>
      </c>
      <c r="Y8" s="87">
        <v>1</v>
      </c>
      <c r="Z8" s="87">
        <v>1</v>
      </c>
      <c r="AA8" s="88">
        <v>1</v>
      </c>
      <c r="AB8" s="161">
        <v>1</v>
      </c>
      <c r="AC8" s="162">
        <v>1</v>
      </c>
    </row>
    <row r="9" spans="1:45">
      <c r="A9" s="262"/>
      <c r="B9" s="49" t="s">
        <v>74</v>
      </c>
      <c r="C9" s="107">
        <v>1</v>
      </c>
      <c r="D9" s="108">
        <v>1</v>
      </c>
      <c r="E9" s="108">
        <v>1</v>
      </c>
      <c r="F9" s="51">
        <v>0</v>
      </c>
      <c r="G9" s="52">
        <v>0</v>
      </c>
      <c r="H9" s="67">
        <v>0</v>
      </c>
      <c r="I9" s="68">
        <v>1</v>
      </c>
      <c r="J9" s="68">
        <v>0</v>
      </c>
      <c r="K9" s="68">
        <v>1</v>
      </c>
      <c r="L9" s="69">
        <v>0</v>
      </c>
      <c r="M9" s="70">
        <v>1</v>
      </c>
      <c r="N9" s="71">
        <v>0</v>
      </c>
      <c r="O9" s="71">
        <v>1</v>
      </c>
      <c r="P9" s="71">
        <v>1</v>
      </c>
      <c r="Q9" s="72">
        <v>0</v>
      </c>
      <c r="R9" s="104">
        <v>1</v>
      </c>
      <c r="S9" s="105">
        <v>1</v>
      </c>
      <c r="T9" s="105">
        <v>0</v>
      </c>
      <c r="U9" s="393"/>
      <c r="V9" s="106">
        <v>0</v>
      </c>
      <c r="W9" s="86">
        <v>1</v>
      </c>
      <c r="X9" s="87">
        <v>1</v>
      </c>
      <c r="Y9" s="87">
        <v>1</v>
      </c>
      <c r="Z9" s="87">
        <v>0</v>
      </c>
      <c r="AA9" s="88">
        <v>1</v>
      </c>
      <c r="AB9" s="161">
        <v>1</v>
      </c>
      <c r="AC9" s="162">
        <v>1</v>
      </c>
    </row>
    <row r="10" spans="1:45" s="372" customFormat="1">
      <c r="A10" s="448" t="s">
        <v>121</v>
      </c>
      <c r="B10" s="449"/>
      <c r="C10" s="376">
        <f>+C11+C12+C13+C14+C15+C16</f>
        <v>4</v>
      </c>
      <c r="D10" s="376">
        <f t="shared" ref="D10:AC10" si="1">+D11+D12+D13+D14+D15+D16</f>
        <v>5</v>
      </c>
      <c r="E10" s="376">
        <f t="shared" si="1"/>
        <v>3</v>
      </c>
      <c r="F10" s="376">
        <f t="shared" si="1"/>
        <v>2</v>
      </c>
      <c r="G10" s="376">
        <f t="shared" si="1"/>
        <v>2</v>
      </c>
      <c r="H10" s="376">
        <f t="shared" si="1"/>
        <v>3</v>
      </c>
      <c r="I10" s="376">
        <f t="shared" si="1"/>
        <v>4</v>
      </c>
      <c r="J10" s="376">
        <f t="shared" si="1"/>
        <v>4</v>
      </c>
      <c r="K10" s="376">
        <f t="shared" si="1"/>
        <v>3</v>
      </c>
      <c r="L10" s="376">
        <f t="shared" si="1"/>
        <v>4</v>
      </c>
      <c r="M10" s="376">
        <f t="shared" si="1"/>
        <v>4</v>
      </c>
      <c r="N10" s="376">
        <f t="shared" si="1"/>
        <v>4</v>
      </c>
      <c r="O10" s="376">
        <f t="shared" si="1"/>
        <v>2</v>
      </c>
      <c r="P10" s="376">
        <f t="shared" si="1"/>
        <v>0</v>
      </c>
      <c r="Q10" s="376">
        <f t="shared" si="1"/>
        <v>2</v>
      </c>
      <c r="R10" s="376">
        <f t="shared" si="1"/>
        <v>4</v>
      </c>
      <c r="S10" s="376">
        <f t="shared" si="1"/>
        <v>1</v>
      </c>
      <c r="T10" s="376">
        <f t="shared" si="1"/>
        <v>2</v>
      </c>
      <c r="U10" s="376"/>
      <c r="V10" s="376">
        <f t="shared" si="1"/>
        <v>3</v>
      </c>
      <c r="W10" s="376">
        <f t="shared" si="1"/>
        <v>5</v>
      </c>
      <c r="X10" s="376">
        <f t="shared" si="1"/>
        <v>3</v>
      </c>
      <c r="Y10" s="376">
        <f t="shared" si="1"/>
        <v>3</v>
      </c>
      <c r="Z10" s="376">
        <f t="shared" si="1"/>
        <v>2</v>
      </c>
      <c r="AA10" s="376">
        <f t="shared" si="1"/>
        <v>2</v>
      </c>
      <c r="AB10" s="376">
        <f t="shared" si="1"/>
        <v>4</v>
      </c>
      <c r="AC10" s="376">
        <f t="shared" si="1"/>
        <v>3</v>
      </c>
    </row>
    <row r="11" spans="1:45" s="354" customFormat="1">
      <c r="A11" s="338"/>
      <c r="B11" s="356" t="s">
        <v>122</v>
      </c>
      <c r="C11" s="107">
        <v>1</v>
      </c>
      <c r="D11" s="107">
        <v>1</v>
      </c>
      <c r="E11" s="107">
        <v>1</v>
      </c>
      <c r="F11" s="220">
        <v>1</v>
      </c>
      <c r="G11" s="339">
        <v>0</v>
      </c>
      <c r="H11" s="340">
        <v>1</v>
      </c>
      <c r="I11" s="341">
        <v>1</v>
      </c>
      <c r="J11" s="341">
        <v>1</v>
      </c>
      <c r="K11" s="341">
        <v>1</v>
      </c>
      <c r="L11" s="342">
        <v>1</v>
      </c>
      <c r="M11" s="343">
        <v>1</v>
      </c>
      <c r="N11" s="344">
        <v>1</v>
      </c>
      <c r="O11" s="344">
        <v>1</v>
      </c>
      <c r="P11" s="344">
        <v>0</v>
      </c>
      <c r="Q11" s="345">
        <v>1</v>
      </c>
      <c r="R11" s="346">
        <v>1</v>
      </c>
      <c r="S11" s="347">
        <v>1</v>
      </c>
      <c r="T11" s="347">
        <v>1</v>
      </c>
      <c r="U11" s="394"/>
      <c r="V11" s="348">
        <v>1</v>
      </c>
      <c r="W11" s="349">
        <v>1</v>
      </c>
      <c r="X11" s="350">
        <v>1</v>
      </c>
      <c r="Y11" s="350">
        <v>1</v>
      </c>
      <c r="Z11" s="350">
        <v>1</v>
      </c>
      <c r="AA11" s="351">
        <v>1</v>
      </c>
      <c r="AB11" s="352">
        <v>1</v>
      </c>
      <c r="AC11" s="353">
        <v>1</v>
      </c>
    </row>
    <row r="12" spans="1:45">
      <c r="A12" s="338"/>
      <c r="B12" s="357" t="s">
        <v>123</v>
      </c>
      <c r="C12" s="107">
        <v>1</v>
      </c>
      <c r="D12" s="108">
        <v>1</v>
      </c>
      <c r="E12" s="108">
        <v>1</v>
      </c>
      <c r="F12" s="51">
        <v>1</v>
      </c>
      <c r="G12" s="52">
        <v>1</v>
      </c>
      <c r="H12" s="67">
        <v>0</v>
      </c>
      <c r="I12" s="68">
        <v>1</v>
      </c>
      <c r="J12" s="68">
        <v>1</v>
      </c>
      <c r="K12" s="68">
        <v>0</v>
      </c>
      <c r="L12" s="69">
        <v>1</v>
      </c>
      <c r="M12" s="70">
        <v>1</v>
      </c>
      <c r="N12" s="71">
        <v>1</v>
      </c>
      <c r="O12" s="71">
        <v>0</v>
      </c>
      <c r="P12" s="71">
        <v>0</v>
      </c>
      <c r="Q12" s="72">
        <v>0</v>
      </c>
      <c r="R12" s="104">
        <v>1</v>
      </c>
      <c r="S12" s="105">
        <v>0</v>
      </c>
      <c r="T12" s="105"/>
      <c r="U12" s="393"/>
      <c r="V12" s="106">
        <v>1</v>
      </c>
      <c r="W12" s="86">
        <v>1</v>
      </c>
      <c r="X12" s="87">
        <v>1</v>
      </c>
      <c r="Y12" s="87">
        <v>1</v>
      </c>
      <c r="Z12" s="87">
        <v>0</v>
      </c>
      <c r="AA12" s="88">
        <v>1</v>
      </c>
      <c r="AB12" s="161">
        <v>1</v>
      </c>
      <c r="AC12" s="162">
        <v>1</v>
      </c>
    </row>
    <row r="13" spans="1:45">
      <c r="A13" s="338"/>
      <c r="B13" s="357" t="s">
        <v>124</v>
      </c>
      <c r="C13" s="107">
        <v>1</v>
      </c>
      <c r="D13" s="108">
        <v>0</v>
      </c>
      <c r="E13" s="108">
        <v>0</v>
      </c>
      <c r="F13" s="51">
        <v>0</v>
      </c>
      <c r="G13" s="52">
        <v>0</v>
      </c>
      <c r="H13" s="67">
        <v>0</v>
      </c>
      <c r="I13" s="68">
        <v>0</v>
      </c>
      <c r="J13" s="68">
        <v>0</v>
      </c>
      <c r="K13" s="68">
        <v>0</v>
      </c>
      <c r="L13" s="69">
        <v>0</v>
      </c>
      <c r="M13" s="70">
        <v>0</v>
      </c>
      <c r="N13" s="71">
        <v>0</v>
      </c>
      <c r="O13" s="71">
        <v>0</v>
      </c>
      <c r="P13" s="71">
        <v>0</v>
      </c>
      <c r="Q13" s="72">
        <v>0</v>
      </c>
      <c r="R13" s="104">
        <v>0</v>
      </c>
      <c r="S13" s="105">
        <v>0</v>
      </c>
      <c r="T13" s="105"/>
      <c r="U13" s="393"/>
      <c r="V13" s="106">
        <v>0</v>
      </c>
      <c r="W13" s="86">
        <v>1</v>
      </c>
      <c r="X13" s="87">
        <v>0</v>
      </c>
      <c r="Y13" s="87">
        <v>0</v>
      </c>
      <c r="Z13" s="87">
        <v>0</v>
      </c>
      <c r="AA13" s="88">
        <v>0</v>
      </c>
      <c r="AB13" s="161">
        <v>0</v>
      </c>
      <c r="AC13" s="162">
        <v>0</v>
      </c>
    </row>
    <row r="14" spans="1:45">
      <c r="A14" s="338"/>
      <c r="B14" s="357" t="s">
        <v>125</v>
      </c>
      <c r="C14" s="107">
        <v>1</v>
      </c>
      <c r="D14" s="108">
        <v>1</v>
      </c>
      <c r="E14" s="108">
        <v>1</v>
      </c>
      <c r="F14" s="51">
        <v>0</v>
      </c>
      <c r="G14" s="52">
        <v>0</v>
      </c>
      <c r="H14" s="67">
        <v>1</v>
      </c>
      <c r="I14" s="68">
        <v>1</v>
      </c>
      <c r="J14" s="68">
        <v>1</v>
      </c>
      <c r="K14" s="68">
        <v>1</v>
      </c>
      <c r="L14" s="69">
        <v>1</v>
      </c>
      <c r="M14" s="70">
        <v>1</v>
      </c>
      <c r="N14" s="71">
        <v>1</v>
      </c>
      <c r="O14" s="71">
        <v>0</v>
      </c>
      <c r="P14" s="71">
        <v>0</v>
      </c>
      <c r="Q14" s="72">
        <v>1</v>
      </c>
      <c r="R14" s="104">
        <v>1</v>
      </c>
      <c r="S14" s="105">
        <v>0</v>
      </c>
      <c r="T14" s="105">
        <v>1</v>
      </c>
      <c r="U14" s="393"/>
      <c r="V14" s="106">
        <v>0</v>
      </c>
      <c r="W14" s="86">
        <v>1</v>
      </c>
      <c r="X14" s="87">
        <v>1</v>
      </c>
      <c r="Y14" s="87">
        <v>1</v>
      </c>
      <c r="Z14" s="87">
        <v>1</v>
      </c>
      <c r="AA14" s="88">
        <v>0</v>
      </c>
      <c r="AB14" s="161">
        <v>1</v>
      </c>
      <c r="AC14" s="162">
        <v>1</v>
      </c>
    </row>
    <row r="15" spans="1:45">
      <c r="A15" s="338"/>
      <c r="B15" s="357" t="s">
        <v>126</v>
      </c>
      <c r="C15" s="107">
        <v>0</v>
      </c>
      <c r="D15" s="108">
        <v>1</v>
      </c>
      <c r="E15" s="108">
        <v>0</v>
      </c>
      <c r="F15" s="51">
        <v>0</v>
      </c>
      <c r="G15" s="52">
        <v>1</v>
      </c>
      <c r="H15" s="67">
        <v>1</v>
      </c>
      <c r="I15" s="68">
        <v>1</v>
      </c>
      <c r="J15" s="68">
        <v>1</v>
      </c>
      <c r="K15" s="68">
        <v>1</v>
      </c>
      <c r="L15" s="69">
        <v>1</v>
      </c>
      <c r="M15" s="70">
        <v>1</v>
      </c>
      <c r="N15" s="71">
        <v>1</v>
      </c>
      <c r="O15" s="71">
        <v>1</v>
      </c>
      <c r="P15" s="71">
        <v>0</v>
      </c>
      <c r="Q15" s="72">
        <v>0</v>
      </c>
      <c r="R15" s="104">
        <v>1</v>
      </c>
      <c r="S15" s="105">
        <v>0</v>
      </c>
      <c r="T15" s="105"/>
      <c r="U15" s="393"/>
      <c r="V15" s="106">
        <v>1</v>
      </c>
      <c r="W15" s="86">
        <v>1</v>
      </c>
      <c r="X15" s="87">
        <v>0</v>
      </c>
      <c r="Y15" s="87">
        <v>0</v>
      </c>
      <c r="Z15" s="87">
        <v>0</v>
      </c>
      <c r="AA15" s="88">
        <v>0</v>
      </c>
      <c r="AB15" s="161">
        <v>1</v>
      </c>
      <c r="AC15" s="162">
        <v>0</v>
      </c>
    </row>
    <row r="16" spans="1:45">
      <c r="A16" s="364"/>
      <c r="B16" s="365" t="s">
        <v>127</v>
      </c>
      <c r="C16" s="107">
        <v>0</v>
      </c>
      <c r="D16" s="108">
        <v>1</v>
      </c>
      <c r="E16" s="108"/>
      <c r="F16" s="51"/>
      <c r="G16" s="52"/>
      <c r="H16" s="67"/>
      <c r="I16" s="68"/>
      <c r="J16" s="68"/>
      <c r="K16" s="68"/>
      <c r="L16" s="69"/>
      <c r="M16" s="70"/>
      <c r="N16" s="71"/>
      <c r="O16" s="71"/>
      <c r="P16" s="71"/>
      <c r="Q16" s="72"/>
      <c r="R16" s="104">
        <v>0</v>
      </c>
      <c r="S16" s="105"/>
      <c r="T16" s="105"/>
      <c r="U16" s="393"/>
      <c r="V16" s="106"/>
      <c r="W16" s="86"/>
      <c r="X16" s="87"/>
      <c r="Y16" s="87"/>
      <c r="Z16" s="87"/>
      <c r="AA16" s="88"/>
      <c r="AB16" s="161"/>
      <c r="AC16" s="162"/>
    </row>
    <row r="17" spans="1:29" s="372" customFormat="1">
      <c r="A17" s="443" t="s">
        <v>128</v>
      </c>
      <c r="B17" s="444"/>
      <c r="C17" s="375">
        <f>+C18+C19+C20+C21+C22+C23</f>
        <v>5</v>
      </c>
      <c r="D17" s="375">
        <f t="shared" ref="D17:AC17" si="2">+D18+D19+D20+D21+D22+D23</f>
        <v>4</v>
      </c>
      <c r="E17" s="375">
        <f t="shared" si="2"/>
        <v>2</v>
      </c>
      <c r="F17" s="375">
        <f t="shared" si="2"/>
        <v>1</v>
      </c>
      <c r="G17" s="375">
        <f t="shared" si="2"/>
        <v>2</v>
      </c>
      <c r="H17" s="375">
        <f t="shared" si="2"/>
        <v>2</v>
      </c>
      <c r="I17" s="375">
        <f t="shared" si="2"/>
        <v>0</v>
      </c>
      <c r="J17" s="375">
        <f t="shared" si="2"/>
        <v>1</v>
      </c>
      <c r="K17" s="375">
        <f t="shared" si="2"/>
        <v>0</v>
      </c>
      <c r="L17" s="375">
        <f t="shared" si="2"/>
        <v>1</v>
      </c>
      <c r="M17" s="375">
        <f t="shared" si="2"/>
        <v>2</v>
      </c>
      <c r="N17" s="375">
        <f t="shared" si="2"/>
        <v>2</v>
      </c>
      <c r="O17" s="375">
        <f t="shared" si="2"/>
        <v>1</v>
      </c>
      <c r="P17" s="375">
        <f t="shared" si="2"/>
        <v>3</v>
      </c>
      <c r="Q17" s="375">
        <f t="shared" si="2"/>
        <v>1</v>
      </c>
      <c r="R17" s="375">
        <f t="shared" si="2"/>
        <v>4</v>
      </c>
      <c r="S17" s="375">
        <f t="shared" si="2"/>
        <v>3</v>
      </c>
      <c r="T17" s="375">
        <f t="shared" si="2"/>
        <v>1</v>
      </c>
      <c r="U17" s="375"/>
      <c r="V17" s="375">
        <f t="shared" si="2"/>
        <v>2</v>
      </c>
      <c r="W17" s="375">
        <f t="shared" si="2"/>
        <v>2</v>
      </c>
      <c r="X17" s="375">
        <f t="shared" si="2"/>
        <v>1</v>
      </c>
      <c r="Y17" s="375">
        <f t="shared" si="2"/>
        <v>2</v>
      </c>
      <c r="Z17" s="375">
        <f t="shared" si="2"/>
        <v>1</v>
      </c>
      <c r="AA17" s="375">
        <f t="shared" si="2"/>
        <v>1</v>
      </c>
      <c r="AB17" s="375">
        <f t="shared" si="2"/>
        <v>2</v>
      </c>
      <c r="AC17" s="375">
        <f t="shared" si="2"/>
        <v>2</v>
      </c>
    </row>
    <row r="18" spans="1:29">
      <c r="A18" s="338"/>
      <c r="B18" s="357" t="s">
        <v>129</v>
      </c>
      <c r="C18" s="107">
        <v>1</v>
      </c>
      <c r="D18" s="108">
        <v>1</v>
      </c>
      <c r="E18" s="108">
        <v>1</v>
      </c>
      <c r="F18" s="51">
        <v>0</v>
      </c>
      <c r="G18" s="52">
        <v>0</v>
      </c>
      <c r="H18" s="67">
        <v>1</v>
      </c>
      <c r="I18" s="68">
        <v>0</v>
      </c>
      <c r="J18" s="68">
        <v>1</v>
      </c>
      <c r="K18" s="68">
        <v>0</v>
      </c>
      <c r="L18" s="69">
        <v>0</v>
      </c>
      <c r="M18" s="70">
        <v>1</v>
      </c>
      <c r="N18" s="71">
        <v>1</v>
      </c>
      <c r="O18" s="71">
        <v>1</v>
      </c>
      <c r="P18" s="71">
        <v>1</v>
      </c>
      <c r="Q18" s="72">
        <v>0</v>
      </c>
      <c r="R18" s="104">
        <v>1</v>
      </c>
      <c r="S18" s="105">
        <v>0</v>
      </c>
      <c r="T18" s="105"/>
      <c r="U18" s="393"/>
      <c r="V18" s="106">
        <v>0</v>
      </c>
      <c r="W18" s="86">
        <v>1</v>
      </c>
      <c r="X18" s="87">
        <v>0</v>
      </c>
      <c r="Y18" s="87">
        <v>1</v>
      </c>
      <c r="Z18" s="87">
        <v>0</v>
      </c>
      <c r="AA18" s="88">
        <v>0</v>
      </c>
      <c r="AB18" s="161">
        <v>1</v>
      </c>
      <c r="AC18" s="162">
        <v>1</v>
      </c>
    </row>
    <row r="19" spans="1:29">
      <c r="A19" s="262"/>
      <c r="B19" s="49" t="s">
        <v>78</v>
      </c>
      <c r="C19" s="107">
        <v>1</v>
      </c>
      <c r="D19" s="108">
        <v>1</v>
      </c>
      <c r="E19" s="108">
        <v>1</v>
      </c>
      <c r="F19" s="51">
        <v>1</v>
      </c>
      <c r="G19" s="52">
        <v>0</v>
      </c>
      <c r="H19" s="67">
        <v>0</v>
      </c>
      <c r="I19" s="68">
        <v>0</v>
      </c>
      <c r="J19" s="68">
        <v>0</v>
      </c>
      <c r="K19" s="68">
        <v>0</v>
      </c>
      <c r="L19" s="69">
        <v>1</v>
      </c>
      <c r="M19" s="70">
        <v>1</v>
      </c>
      <c r="N19" s="71">
        <v>1</v>
      </c>
      <c r="O19" s="71">
        <v>0</v>
      </c>
      <c r="P19" s="71">
        <v>0</v>
      </c>
      <c r="Q19" s="72">
        <v>1</v>
      </c>
      <c r="R19" s="104">
        <v>0</v>
      </c>
      <c r="S19" s="105">
        <v>1</v>
      </c>
      <c r="T19" s="105">
        <v>1</v>
      </c>
      <c r="U19" s="393"/>
      <c r="V19" s="106">
        <v>0</v>
      </c>
      <c r="W19" s="86">
        <v>1</v>
      </c>
      <c r="X19" s="87">
        <v>1</v>
      </c>
      <c r="Y19" s="87">
        <v>1</v>
      </c>
      <c r="Z19" s="87">
        <v>1</v>
      </c>
      <c r="AA19" s="88">
        <v>1</v>
      </c>
      <c r="AB19" s="161">
        <v>1</v>
      </c>
      <c r="AC19" s="162">
        <v>1</v>
      </c>
    </row>
    <row r="20" spans="1:29">
      <c r="A20" s="367"/>
      <c r="B20" s="368" t="s">
        <v>130</v>
      </c>
      <c r="C20" s="107">
        <v>1</v>
      </c>
      <c r="D20" s="108">
        <v>1</v>
      </c>
      <c r="E20" s="108"/>
      <c r="F20" s="51"/>
      <c r="G20" s="52">
        <v>1</v>
      </c>
      <c r="H20" s="67">
        <v>1</v>
      </c>
      <c r="I20" s="68"/>
      <c r="J20" s="68"/>
      <c r="K20" s="68"/>
      <c r="L20" s="69"/>
      <c r="M20" s="70"/>
      <c r="N20" s="71"/>
      <c r="O20" s="71"/>
      <c r="P20" s="71">
        <v>1</v>
      </c>
      <c r="Q20" s="72"/>
      <c r="R20" s="104">
        <v>1</v>
      </c>
      <c r="S20" s="105">
        <v>1</v>
      </c>
      <c r="T20" s="105"/>
      <c r="U20" s="393"/>
      <c r="V20" s="106">
        <v>1</v>
      </c>
      <c r="W20" s="86"/>
      <c r="X20" s="87"/>
      <c r="Y20" s="87"/>
      <c r="Z20" s="87"/>
      <c r="AA20" s="88"/>
      <c r="AB20" s="161"/>
      <c r="AC20" s="162"/>
    </row>
    <row r="21" spans="1:29">
      <c r="A21" s="367"/>
      <c r="B21" s="368" t="s">
        <v>131</v>
      </c>
      <c r="C21" s="107">
        <v>1</v>
      </c>
      <c r="D21" s="108">
        <v>1</v>
      </c>
      <c r="E21" s="108"/>
      <c r="F21" s="51"/>
      <c r="G21" s="52">
        <v>1</v>
      </c>
      <c r="H21" s="67">
        <v>0</v>
      </c>
      <c r="I21" s="68"/>
      <c r="J21" s="68"/>
      <c r="K21" s="68"/>
      <c r="L21" s="69"/>
      <c r="M21" s="70"/>
      <c r="N21" s="71"/>
      <c r="O21" s="71"/>
      <c r="P21" s="71">
        <v>1</v>
      </c>
      <c r="Q21" s="72"/>
      <c r="R21" s="104">
        <v>1</v>
      </c>
      <c r="S21" s="105">
        <v>1</v>
      </c>
      <c r="T21" s="105"/>
      <c r="U21" s="393"/>
      <c r="V21" s="106">
        <v>1</v>
      </c>
      <c r="W21" s="86"/>
      <c r="X21" s="87"/>
      <c r="Y21" s="87"/>
      <c r="Z21" s="87"/>
      <c r="AA21" s="88"/>
      <c r="AB21" s="161"/>
      <c r="AC21" s="162"/>
    </row>
    <row r="22" spans="1:29">
      <c r="A22" s="367"/>
      <c r="B22" s="368" t="s">
        <v>132</v>
      </c>
      <c r="C22" s="107">
        <v>1</v>
      </c>
      <c r="D22" s="108">
        <v>0</v>
      </c>
      <c r="E22" s="108"/>
      <c r="F22" s="51"/>
      <c r="G22" s="52"/>
      <c r="H22" s="67"/>
      <c r="I22" s="68"/>
      <c r="J22" s="68"/>
      <c r="K22" s="68"/>
      <c r="L22" s="69"/>
      <c r="M22" s="70"/>
      <c r="N22" s="71"/>
      <c r="O22" s="71"/>
      <c r="P22" s="71"/>
      <c r="Q22" s="72"/>
      <c r="R22" s="104">
        <v>0</v>
      </c>
      <c r="S22" s="105">
        <v>0</v>
      </c>
      <c r="T22" s="105"/>
      <c r="U22" s="393"/>
      <c r="V22" s="106">
        <v>0</v>
      </c>
      <c r="W22" s="86"/>
      <c r="X22" s="87"/>
      <c r="Y22" s="87"/>
      <c r="Z22" s="87"/>
      <c r="AA22" s="88"/>
      <c r="AB22" s="161"/>
      <c r="AC22" s="162"/>
    </row>
    <row r="23" spans="1:29">
      <c r="A23" s="367"/>
      <c r="B23" s="368" t="s">
        <v>166</v>
      </c>
      <c r="C23" s="107">
        <v>0</v>
      </c>
      <c r="D23" s="380">
        <v>0</v>
      </c>
      <c r="E23" s="380">
        <v>0</v>
      </c>
      <c r="F23" s="381">
        <v>0</v>
      </c>
      <c r="G23" s="382">
        <v>0</v>
      </c>
      <c r="H23" s="67">
        <v>0</v>
      </c>
      <c r="I23" s="383">
        <v>0</v>
      </c>
      <c r="J23" s="383">
        <v>0</v>
      </c>
      <c r="K23" s="383">
        <v>0</v>
      </c>
      <c r="L23" s="384">
        <v>0</v>
      </c>
      <c r="M23" s="70">
        <v>0</v>
      </c>
      <c r="N23" s="385">
        <v>0</v>
      </c>
      <c r="O23" s="385">
        <v>0</v>
      </c>
      <c r="P23" s="385">
        <v>0</v>
      </c>
      <c r="Q23" s="386">
        <v>0</v>
      </c>
      <c r="R23" s="104">
        <v>1</v>
      </c>
      <c r="S23" s="387">
        <v>0</v>
      </c>
      <c r="T23" s="387"/>
      <c r="U23" s="388"/>
      <c r="V23" s="388">
        <v>0</v>
      </c>
      <c r="W23" s="86"/>
      <c r="X23" s="389"/>
      <c r="Y23" s="389"/>
      <c r="Z23" s="389"/>
      <c r="AA23" s="390"/>
      <c r="AB23" s="161"/>
      <c r="AC23" s="391"/>
    </row>
    <row r="24" spans="1:29" s="372" customFormat="1">
      <c r="A24" s="443" t="s">
        <v>133</v>
      </c>
      <c r="B24" s="444"/>
      <c r="C24" s="375">
        <f>+C25+C26</f>
        <v>2</v>
      </c>
      <c r="D24" s="375">
        <f t="shared" ref="D24:AC24" si="3">+D25+D26</f>
        <v>2</v>
      </c>
      <c r="E24" s="375">
        <f t="shared" si="3"/>
        <v>2</v>
      </c>
      <c r="F24" s="375">
        <f t="shared" si="3"/>
        <v>1</v>
      </c>
      <c r="G24" s="375">
        <f t="shared" si="3"/>
        <v>0</v>
      </c>
      <c r="H24" s="375">
        <f t="shared" si="3"/>
        <v>0</v>
      </c>
      <c r="I24" s="375">
        <f t="shared" si="3"/>
        <v>2</v>
      </c>
      <c r="J24" s="375">
        <f t="shared" si="3"/>
        <v>2</v>
      </c>
      <c r="K24" s="375">
        <f t="shared" si="3"/>
        <v>0</v>
      </c>
      <c r="L24" s="375">
        <f t="shared" si="3"/>
        <v>1</v>
      </c>
      <c r="M24" s="375">
        <f t="shared" si="3"/>
        <v>2</v>
      </c>
      <c r="N24" s="375">
        <f t="shared" si="3"/>
        <v>2</v>
      </c>
      <c r="O24" s="375">
        <f t="shared" si="3"/>
        <v>1</v>
      </c>
      <c r="P24" s="375">
        <f t="shared" si="3"/>
        <v>1</v>
      </c>
      <c r="Q24" s="375">
        <f t="shared" si="3"/>
        <v>0</v>
      </c>
      <c r="R24" s="375">
        <f>+R25+R26</f>
        <v>1</v>
      </c>
      <c r="S24" s="375">
        <f t="shared" si="3"/>
        <v>0</v>
      </c>
      <c r="T24" s="375">
        <f t="shared" si="3"/>
        <v>0</v>
      </c>
      <c r="U24" s="375"/>
      <c r="V24" s="375">
        <f t="shared" si="3"/>
        <v>2</v>
      </c>
      <c r="W24" s="375">
        <f t="shared" si="3"/>
        <v>2</v>
      </c>
      <c r="X24" s="375">
        <f t="shared" si="3"/>
        <v>1</v>
      </c>
      <c r="Y24" s="375">
        <f t="shared" si="3"/>
        <v>2</v>
      </c>
      <c r="Z24" s="375">
        <f t="shared" si="3"/>
        <v>0</v>
      </c>
      <c r="AA24" s="375">
        <f t="shared" si="3"/>
        <v>1</v>
      </c>
      <c r="AB24" s="375">
        <f t="shared" si="3"/>
        <v>2</v>
      </c>
      <c r="AC24" s="375">
        <f t="shared" si="3"/>
        <v>1</v>
      </c>
    </row>
    <row r="25" spans="1:29">
      <c r="A25" s="338"/>
      <c r="B25" s="357" t="s">
        <v>134</v>
      </c>
      <c r="C25" s="107">
        <v>1</v>
      </c>
      <c r="D25" s="108">
        <v>1</v>
      </c>
      <c r="E25" s="108">
        <v>1</v>
      </c>
      <c r="F25" s="51">
        <v>1</v>
      </c>
      <c r="G25" s="52">
        <v>0</v>
      </c>
      <c r="H25" s="67">
        <v>0</v>
      </c>
      <c r="I25" s="68">
        <v>1</v>
      </c>
      <c r="J25" s="68">
        <v>1</v>
      </c>
      <c r="K25" s="68">
        <v>0</v>
      </c>
      <c r="L25" s="69">
        <v>1</v>
      </c>
      <c r="M25" s="70">
        <v>1</v>
      </c>
      <c r="N25" s="71">
        <v>1</v>
      </c>
      <c r="O25" s="71">
        <v>1</v>
      </c>
      <c r="P25" s="71">
        <v>1</v>
      </c>
      <c r="Q25" s="72">
        <v>0</v>
      </c>
      <c r="R25" s="104">
        <v>1</v>
      </c>
      <c r="S25" s="105">
        <v>0</v>
      </c>
      <c r="T25" s="105"/>
      <c r="U25" s="393"/>
      <c r="V25" s="106">
        <v>1</v>
      </c>
      <c r="W25" s="86">
        <v>1</v>
      </c>
      <c r="X25" s="87">
        <v>1</v>
      </c>
      <c r="Y25" s="87">
        <v>1</v>
      </c>
      <c r="Z25" s="87">
        <v>0</v>
      </c>
      <c r="AA25" s="88">
        <v>1</v>
      </c>
      <c r="AB25" s="161">
        <v>1</v>
      </c>
      <c r="AC25" s="162">
        <v>1</v>
      </c>
    </row>
    <row r="26" spans="1:29">
      <c r="A26" s="338"/>
      <c r="B26" s="357" t="s">
        <v>135</v>
      </c>
      <c r="C26" s="107">
        <v>1</v>
      </c>
      <c r="D26" s="108">
        <v>1</v>
      </c>
      <c r="E26" s="108">
        <v>1</v>
      </c>
      <c r="F26" s="51">
        <v>0</v>
      </c>
      <c r="G26" s="52">
        <v>0</v>
      </c>
      <c r="H26" s="67">
        <v>0</v>
      </c>
      <c r="I26" s="68">
        <v>1</v>
      </c>
      <c r="J26" s="68">
        <v>1</v>
      </c>
      <c r="K26" s="68">
        <v>0</v>
      </c>
      <c r="L26" s="69">
        <v>0</v>
      </c>
      <c r="M26" s="70">
        <v>1</v>
      </c>
      <c r="N26" s="71">
        <v>1</v>
      </c>
      <c r="O26" s="71">
        <v>0</v>
      </c>
      <c r="P26" s="71">
        <v>0</v>
      </c>
      <c r="Q26" s="72">
        <v>0</v>
      </c>
      <c r="R26" s="104">
        <v>0</v>
      </c>
      <c r="S26" s="105">
        <v>0</v>
      </c>
      <c r="T26" s="105"/>
      <c r="U26" s="393"/>
      <c r="V26" s="106">
        <v>1</v>
      </c>
      <c r="W26" s="86">
        <v>1</v>
      </c>
      <c r="X26" s="87">
        <v>0</v>
      </c>
      <c r="Y26" s="87">
        <v>1</v>
      </c>
      <c r="Z26" s="87">
        <v>0</v>
      </c>
      <c r="AA26" s="88">
        <v>0</v>
      </c>
      <c r="AB26" s="161">
        <v>1</v>
      </c>
      <c r="AC26" s="162">
        <v>0</v>
      </c>
    </row>
    <row r="27" spans="1:29" s="372" customFormat="1">
      <c r="A27" s="443" t="s">
        <v>136</v>
      </c>
      <c r="B27" s="444"/>
      <c r="C27" s="375">
        <f>+C28+C29</f>
        <v>2</v>
      </c>
      <c r="D27" s="375">
        <f t="shared" ref="D27:AC27" si="4">+D28+D29</f>
        <v>2</v>
      </c>
      <c r="E27" s="375">
        <f t="shared" si="4"/>
        <v>0</v>
      </c>
      <c r="F27" s="375">
        <f t="shared" si="4"/>
        <v>0</v>
      </c>
      <c r="G27" s="375">
        <f t="shared" si="4"/>
        <v>2</v>
      </c>
      <c r="H27" s="375">
        <f t="shared" si="4"/>
        <v>2</v>
      </c>
      <c r="I27" s="375">
        <f t="shared" si="4"/>
        <v>2</v>
      </c>
      <c r="J27" s="375">
        <f t="shared" si="4"/>
        <v>2</v>
      </c>
      <c r="K27" s="375">
        <f t="shared" si="4"/>
        <v>2</v>
      </c>
      <c r="L27" s="375">
        <f t="shared" si="4"/>
        <v>2</v>
      </c>
      <c r="M27" s="375">
        <f t="shared" si="4"/>
        <v>2</v>
      </c>
      <c r="N27" s="375">
        <f t="shared" si="4"/>
        <v>2</v>
      </c>
      <c r="O27" s="375">
        <f t="shared" si="4"/>
        <v>2</v>
      </c>
      <c r="P27" s="375">
        <f t="shared" si="4"/>
        <v>2</v>
      </c>
      <c r="Q27" s="375">
        <f t="shared" si="4"/>
        <v>2</v>
      </c>
      <c r="R27" s="375">
        <f t="shared" si="4"/>
        <v>2</v>
      </c>
      <c r="S27" s="375">
        <f t="shared" si="4"/>
        <v>2</v>
      </c>
      <c r="T27" s="375">
        <f t="shared" si="4"/>
        <v>0</v>
      </c>
      <c r="U27" s="375"/>
      <c r="V27" s="375">
        <f t="shared" si="4"/>
        <v>2</v>
      </c>
      <c r="W27" s="375">
        <f t="shared" si="4"/>
        <v>1</v>
      </c>
      <c r="X27" s="375">
        <f t="shared" si="4"/>
        <v>0</v>
      </c>
      <c r="Y27" s="375">
        <f t="shared" si="4"/>
        <v>2</v>
      </c>
      <c r="Z27" s="375">
        <f t="shared" si="4"/>
        <v>0</v>
      </c>
      <c r="AA27" s="375">
        <f t="shared" si="4"/>
        <v>1</v>
      </c>
      <c r="AB27" s="375">
        <f t="shared" si="4"/>
        <v>1</v>
      </c>
      <c r="AC27" s="375">
        <f t="shared" si="4"/>
        <v>1</v>
      </c>
    </row>
    <row r="28" spans="1:29">
      <c r="A28" s="338"/>
      <c r="B28" s="49" t="s">
        <v>88</v>
      </c>
      <c r="C28" s="107">
        <v>1</v>
      </c>
      <c r="D28" s="108">
        <v>1</v>
      </c>
      <c r="E28" s="108">
        <v>0</v>
      </c>
      <c r="F28" s="51">
        <v>0</v>
      </c>
      <c r="G28" s="52">
        <v>1</v>
      </c>
      <c r="H28" s="67">
        <v>1</v>
      </c>
      <c r="I28" s="68">
        <v>1</v>
      </c>
      <c r="J28" s="68">
        <v>1</v>
      </c>
      <c r="K28" s="68">
        <v>1</v>
      </c>
      <c r="L28" s="69">
        <v>1</v>
      </c>
      <c r="M28" s="70">
        <v>1</v>
      </c>
      <c r="N28" s="71">
        <v>1</v>
      </c>
      <c r="O28" s="71">
        <v>1</v>
      </c>
      <c r="P28" s="71">
        <v>1</v>
      </c>
      <c r="Q28" s="72">
        <v>1</v>
      </c>
      <c r="R28" s="104">
        <v>1</v>
      </c>
      <c r="S28" s="105">
        <v>1</v>
      </c>
      <c r="T28" s="105"/>
      <c r="U28" s="393"/>
      <c r="V28" s="106">
        <v>1</v>
      </c>
      <c r="W28" s="86">
        <v>1</v>
      </c>
      <c r="X28" s="87">
        <v>0</v>
      </c>
      <c r="Y28" s="87">
        <v>1</v>
      </c>
      <c r="Z28" s="87">
        <v>0</v>
      </c>
      <c r="AA28" s="88">
        <v>0</v>
      </c>
      <c r="AB28" s="161">
        <v>0</v>
      </c>
      <c r="AC28" s="162">
        <v>0</v>
      </c>
    </row>
    <row r="29" spans="1:29">
      <c r="A29" s="338"/>
      <c r="B29" s="357" t="s">
        <v>137</v>
      </c>
      <c r="C29" s="107">
        <v>1</v>
      </c>
      <c r="D29" s="108">
        <v>1</v>
      </c>
      <c r="E29" s="108">
        <v>0</v>
      </c>
      <c r="F29" s="51">
        <v>0</v>
      </c>
      <c r="G29" s="52">
        <v>1</v>
      </c>
      <c r="H29" s="67">
        <v>1</v>
      </c>
      <c r="I29" s="68">
        <v>1</v>
      </c>
      <c r="J29" s="68">
        <v>1</v>
      </c>
      <c r="K29" s="68">
        <v>1</v>
      </c>
      <c r="L29" s="69">
        <v>1</v>
      </c>
      <c r="M29" s="70">
        <v>1</v>
      </c>
      <c r="N29" s="71">
        <v>1</v>
      </c>
      <c r="O29" s="71">
        <v>1</v>
      </c>
      <c r="P29" s="71">
        <v>1</v>
      </c>
      <c r="Q29" s="72">
        <v>1</v>
      </c>
      <c r="R29" s="104">
        <v>1</v>
      </c>
      <c r="S29" s="105">
        <v>1</v>
      </c>
      <c r="T29" s="105"/>
      <c r="U29" s="393"/>
      <c r="V29" s="106">
        <v>1</v>
      </c>
      <c r="W29" s="86">
        <v>0</v>
      </c>
      <c r="X29" s="87">
        <v>0</v>
      </c>
      <c r="Y29" s="87">
        <v>1</v>
      </c>
      <c r="Z29" s="87">
        <v>0</v>
      </c>
      <c r="AA29" s="88">
        <v>1</v>
      </c>
      <c r="AB29" s="161">
        <v>1</v>
      </c>
      <c r="AC29" s="162">
        <v>1</v>
      </c>
    </row>
    <row r="30" spans="1:29" s="372" customFormat="1">
      <c r="A30" s="448" t="s">
        <v>138</v>
      </c>
      <c r="B30" s="449"/>
      <c r="C30" s="371">
        <f>+C31+C32+C33+C34+C35</f>
        <v>0</v>
      </c>
      <c r="D30" s="371">
        <f t="shared" ref="D30:AC30" si="5">+D31+D32+D33+D34+D35</f>
        <v>3</v>
      </c>
      <c r="E30" s="371">
        <f t="shared" si="5"/>
        <v>2</v>
      </c>
      <c r="F30" s="371">
        <f t="shared" si="5"/>
        <v>0</v>
      </c>
      <c r="G30" s="371">
        <f t="shared" si="5"/>
        <v>0</v>
      </c>
      <c r="H30" s="371">
        <f t="shared" si="5"/>
        <v>4</v>
      </c>
      <c r="I30" s="371">
        <f t="shared" si="5"/>
        <v>4</v>
      </c>
      <c r="J30" s="371">
        <f t="shared" si="5"/>
        <v>2</v>
      </c>
      <c r="K30" s="371">
        <f t="shared" si="5"/>
        <v>4</v>
      </c>
      <c r="L30" s="371">
        <f t="shared" si="5"/>
        <v>2</v>
      </c>
      <c r="M30" s="371">
        <f t="shared" si="5"/>
        <v>3</v>
      </c>
      <c r="N30" s="371">
        <f t="shared" si="5"/>
        <v>4</v>
      </c>
      <c r="O30" s="371">
        <f t="shared" si="5"/>
        <v>3</v>
      </c>
      <c r="P30" s="371">
        <f t="shared" si="5"/>
        <v>0</v>
      </c>
      <c r="Q30" s="371">
        <f t="shared" si="5"/>
        <v>0</v>
      </c>
      <c r="R30" s="371">
        <f t="shared" si="5"/>
        <v>4</v>
      </c>
      <c r="S30" s="371">
        <f t="shared" si="5"/>
        <v>4</v>
      </c>
      <c r="T30" s="371">
        <f t="shared" si="5"/>
        <v>3</v>
      </c>
      <c r="U30" s="371"/>
      <c r="V30" s="371">
        <f t="shared" si="5"/>
        <v>2</v>
      </c>
      <c r="W30" s="371">
        <f t="shared" si="5"/>
        <v>2</v>
      </c>
      <c r="X30" s="371">
        <f t="shared" si="5"/>
        <v>1</v>
      </c>
      <c r="Y30" s="371">
        <f t="shared" si="5"/>
        <v>3</v>
      </c>
      <c r="Z30" s="371">
        <f t="shared" si="5"/>
        <v>1</v>
      </c>
      <c r="AA30" s="371">
        <f t="shared" si="5"/>
        <v>2</v>
      </c>
      <c r="AB30" s="371">
        <f t="shared" si="5"/>
        <v>2</v>
      </c>
      <c r="AC30" s="371">
        <f t="shared" si="5"/>
        <v>3</v>
      </c>
    </row>
    <row r="31" spans="1:29">
      <c r="A31" s="262"/>
      <c r="B31" s="49" t="s">
        <v>139</v>
      </c>
      <c r="C31" s="116">
        <v>0</v>
      </c>
      <c r="D31" s="117">
        <v>0</v>
      </c>
      <c r="E31" s="108">
        <v>1</v>
      </c>
      <c r="F31" s="117">
        <v>0</v>
      </c>
      <c r="G31" s="118">
        <v>0</v>
      </c>
      <c r="H31" s="119">
        <v>1</v>
      </c>
      <c r="I31" s="120">
        <v>1</v>
      </c>
      <c r="J31" s="120">
        <v>0</v>
      </c>
      <c r="K31" s="120">
        <v>1</v>
      </c>
      <c r="L31" s="121">
        <v>1</v>
      </c>
      <c r="M31" s="128">
        <v>1</v>
      </c>
      <c r="N31" s="129">
        <v>1</v>
      </c>
      <c r="O31" s="129">
        <v>1</v>
      </c>
      <c r="P31" s="129">
        <v>0</v>
      </c>
      <c r="Q31" s="130">
        <v>0</v>
      </c>
      <c r="R31" s="131">
        <v>1</v>
      </c>
      <c r="S31" s="132">
        <v>1</v>
      </c>
      <c r="T31" s="132">
        <v>1</v>
      </c>
      <c r="U31" s="395"/>
      <c r="V31" s="133">
        <v>1</v>
      </c>
      <c r="W31" s="86">
        <v>0</v>
      </c>
      <c r="X31" s="87">
        <v>0</v>
      </c>
      <c r="Y31" s="87">
        <v>1</v>
      </c>
      <c r="Z31" s="87">
        <v>1</v>
      </c>
      <c r="AA31" s="88">
        <v>1</v>
      </c>
      <c r="AB31" s="75">
        <v>1</v>
      </c>
      <c r="AC31" s="76">
        <v>1</v>
      </c>
    </row>
    <row r="32" spans="1:29">
      <c r="A32" s="262"/>
      <c r="B32" s="49" t="s">
        <v>140</v>
      </c>
      <c r="C32" s="116">
        <v>0</v>
      </c>
      <c r="D32" s="117">
        <v>1</v>
      </c>
      <c r="E32" s="117">
        <v>1</v>
      </c>
      <c r="F32" s="117">
        <v>0</v>
      </c>
      <c r="G32" s="118">
        <v>0</v>
      </c>
      <c r="H32" s="119">
        <v>1</v>
      </c>
      <c r="I32" s="120">
        <v>1</v>
      </c>
      <c r="J32" s="120">
        <v>1</v>
      </c>
      <c r="K32" s="120">
        <v>1</v>
      </c>
      <c r="L32" s="121">
        <v>0</v>
      </c>
      <c r="M32" s="128">
        <v>0</v>
      </c>
      <c r="N32" s="129">
        <v>1</v>
      </c>
      <c r="O32" s="129">
        <v>0</v>
      </c>
      <c r="P32" s="129">
        <v>0</v>
      </c>
      <c r="Q32" s="130">
        <v>0</v>
      </c>
      <c r="R32" s="131">
        <v>1</v>
      </c>
      <c r="S32" s="132">
        <v>1</v>
      </c>
      <c r="T32" s="132">
        <v>0</v>
      </c>
      <c r="U32" s="395"/>
      <c r="V32" s="133">
        <v>0</v>
      </c>
      <c r="W32" s="86">
        <v>1</v>
      </c>
      <c r="X32" s="87">
        <v>0</v>
      </c>
      <c r="Y32" s="87">
        <v>1</v>
      </c>
      <c r="Z32" s="87">
        <v>0</v>
      </c>
      <c r="AA32" s="88">
        <v>0</v>
      </c>
      <c r="AB32" s="75">
        <v>0</v>
      </c>
      <c r="AC32" s="76">
        <v>1</v>
      </c>
    </row>
    <row r="33" spans="1:32">
      <c r="A33" s="262"/>
      <c r="B33" s="49" t="s">
        <v>141</v>
      </c>
      <c r="C33" s="107">
        <v>0</v>
      </c>
      <c r="D33" s="117">
        <v>1</v>
      </c>
      <c r="E33" s="117">
        <v>0</v>
      </c>
      <c r="F33" s="117">
        <v>0</v>
      </c>
      <c r="G33" s="118">
        <v>0</v>
      </c>
      <c r="H33" s="119">
        <v>1</v>
      </c>
      <c r="I33" s="120">
        <v>1</v>
      </c>
      <c r="J33" s="120">
        <v>1</v>
      </c>
      <c r="K33" s="120">
        <v>1</v>
      </c>
      <c r="L33" s="121">
        <v>1</v>
      </c>
      <c r="M33" s="128">
        <v>1</v>
      </c>
      <c r="N33" s="129">
        <v>1</v>
      </c>
      <c r="O33" s="129">
        <v>1</v>
      </c>
      <c r="P33" s="129">
        <v>0</v>
      </c>
      <c r="Q33" s="130">
        <v>0</v>
      </c>
      <c r="R33" s="131">
        <v>1</v>
      </c>
      <c r="S33" s="132">
        <v>1</v>
      </c>
      <c r="T33" s="132">
        <v>1</v>
      </c>
      <c r="U33" s="395"/>
      <c r="V33" s="133">
        <v>1</v>
      </c>
      <c r="W33" s="86">
        <v>1</v>
      </c>
      <c r="X33" s="87">
        <v>1</v>
      </c>
      <c r="Y33" s="87">
        <v>1</v>
      </c>
      <c r="Z33" s="87">
        <v>0</v>
      </c>
      <c r="AA33" s="88">
        <v>1</v>
      </c>
      <c r="AB33" s="75">
        <v>0</v>
      </c>
      <c r="AC33" s="76">
        <v>1</v>
      </c>
    </row>
    <row r="34" spans="1:32">
      <c r="A34" s="262"/>
      <c r="B34" s="49" t="s">
        <v>142</v>
      </c>
      <c r="C34" s="116">
        <v>0</v>
      </c>
      <c r="D34" s="117">
        <v>0</v>
      </c>
      <c r="E34" s="108">
        <v>0</v>
      </c>
      <c r="F34" s="117">
        <v>0</v>
      </c>
      <c r="G34" s="118">
        <v>0</v>
      </c>
      <c r="H34" s="119">
        <v>1</v>
      </c>
      <c r="I34" s="120">
        <v>1</v>
      </c>
      <c r="J34" s="120">
        <v>0</v>
      </c>
      <c r="K34" s="120">
        <v>1</v>
      </c>
      <c r="L34" s="121">
        <v>0</v>
      </c>
      <c r="M34" s="128">
        <v>1</v>
      </c>
      <c r="N34" s="129">
        <v>1</v>
      </c>
      <c r="O34" s="129">
        <v>1</v>
      </c>
      <c r="P34" s="129">
        <v>0</v>
      </c>
      <c r="Q34" s="130">
        <v>0</v>
      </c>
      <c r="R34" s="131">
        <v>1</v>
      </c>
      <c r="S34" s="132">
        <v>1</v>
      </c>
      <c r="T34" s="132">
        <v>1</v>
      </c>
      <c r="U34" s="395"/>
      <c r="V34" s="133">
        <v>0</v>
      </c>
      <c r="W34" s="86">
        <v>0</v>
      </c>
      <c r="X34" s="87">
        <v>0</v>
      </c>
      <c r="Y34" s="87">
        <v>0</v>
      </c>
      <c r="Z34" s="87">
        <v>0</v>
      </c>
      <c r="AA34" s="88">
        <v>0</v>
      </c>
      <c r="AB34" s="75">
        <v>1</v>
      </c>
      <c r="AC34" s="76">
        <v>0</v>
      </c>
    </row>
    <row r="35" spans="1:32">
      <c r="A35" s="369"/>
      <c r="B35" s="370" t="s">
        <v>143</v>
      </c>
      <c r="C35" s="116">
        <v>0</v>
      </c>
      <c r="D35" s="117">
        <v>1</v>
      </c>
      <c r="E35" s="117"/>
      <c r="F35" s="117"/>
      <c r="G35" s="118"/>
      <c r="H35" s="119"/>
      <c r="I35" s="120"/>
      <c r="J35" s="120"/>
      <c r="K35" s="120"/>
      <c r="L35" s="121"/>
      <c r="M35" s="128"/>
      <c r="N35" s="129"/>
      <c r="O35" s="129"/>
      <c r="P35" s="129"/>
      <c r="Q35" s="130"/>
      <c r="R35" s="131">
        <v>0</v>
      </c>
      <c r="S35" s="132">
        <v>0</v>
      </c>
      <c r="T35" s="132"/>
      <c r="U35" s="395"/>
      <c r="V35" s="133">
        <v>0</v>
      </c>
      <c r="W35" s="86"/>
      <c r="X35" s="87"/>
      <c r="Y35" s="87"/>
      <c r="Z35" s="87"/>
      <c r="AA35" s="88"/>
      <c r="AB35" s="75"/>
      <c r="AC35" s="76"/>
    </row>
    <row r="36" spans="1:32" s="372" customFormat="1">
      <c r="A36" s="448" t="s">
        <v>144</v>
      </c>
      <c r="B36" s="449"/>
      <c r="C36" s="374">
        <f t="shared" ref="C36:Q36" si="6">+C37+C38+C39+C40+C41+C42</f>
        <v>5</v>
      </c>
      <c r="D36" s="374">
        <f t="shared" si="6"/>
        <v>2</v>
      </c>
      <c r="E36" s="374">
        <f t="shared" si="6"/>
        <v>1</v>
      </c>
      <c r="F36" s="374">
        <f t="shared" si="6"/>
        <v>2</v>
      </c>
      <c r="G36" s="374">
        <f t="shared" si="6"/>
        <v>0</v>
      </c>
      <c r="H36" s="374">
        <f t="shared" si="6"/>
        <v>2</v>
      </c>
      <c r="I36" s="374">
        <f t="shared" si="6"/>
        <v>3</v>
      </c>
      <c r="J36" s="374">
        <f t="shared" si="6"/>
        <v>4</v>
      </c>
      <c r="K36" s="374">
        <f t="shared" si="6"/>
        <v>3</v>
      </c>
      <c r="L36" s="374">
        <f t="shared" si="6"/>
        <v>3</v>
      </c>
      <c r="M36" s="374">
        <f t="shared" si="6"/>
        <v>4</v>
      </c>
      <c r="N36" s="374">
        <f t="shared" si="6"/>
        <v>3</v>
      </c>
      <c r="O36" s="374">
        <f t="shared" si="6"/>
        <v>0</v>
      </c>
      <c r="P36" s="374">
        <f t="shared" si="6"/>
        <v>0</v>
      </c>
      <c r="Q36" s="374">
        <f t="shared" si="6"/>
        <v>0</v>
      </c>
      <c r="R36" s="374">
        <f>+R37+R38+R39+R40+R41+R42</f>
        <v>4</v>
      </c>
      <c r="S36" s="374">
        <f t="shared" ref="S36:AC36" si="7">+S37+S38+S39+S40+S41+S42</f>
        <v>1</v>
      </c>
      <c r="T36" s="374">
        <f t="shared" si="7"/>
        <v>2</v>
      </c>
      <c r="U36" s="374">
        <f t="shared" si="7"/>
        <v>0</v>
      </c>
      <c r="V36" s="374">
        <f t="shared" si="7"/>
        <v>3</v>
      </c>
      <c r="W36" s="374">
        <f t="shared" si="7"/>
        <v>3</v>
      </c>
      <c r="X36" s="374">
        <f t="shared" si="7"/>
        <v>2</v>
      </c>
      <c r="Y36" s="374">
        <f t="shared" si="7"/>
        <v>2</v>
      </c>
      <c r="Z36" s="374">
        <f t="shared" si="7"/>
        <v>2</v>
      </c>
      <c r="AA36" s="374">
        <f t="shared" si="7"/>
        <v>0</v>
      </c>
      <c r="AB36" s="374">
        <f t="shared" si="7"/>
        <v>3</v>
      </c>
      <c r="AC36" s="374">
        <f t="shared" si="7"/>
        <v>3</v>
      </c>
    </row>
    <row r="37" spans="1:32">
      <c r="A37" s="262"/>
      <c r="B37" s="49" t="s">
        <v>145</v>
      </c>
      <c r="C37" s="107">
        <v>1</v>
      </c>
      <c r="D37" s="117">
        <v>0</v>
      </c>
      <c r="E37" s="117">
        <v>0</v>
      </c>
      <c r="F37" s="117">
        <v>0</v>
      </c>
      <c r="G37" s="118">
        <v>0</v>
      </c>
      <c r="H37" s="119">
        <v>0</v>
      </c>
      <c r="I37" s="120">
        <v>0</v>
      </c>
      <c r="J37" s="120">
        <v>1</v>
      </c>
      <c r="K37" s="120">
        <v>0</v>
      </c>
      <c r="L37" s="121">
        <v>1</v>
      </c>
      <c r="M37" s="128">
        <v>1</v>
      </c>
      <c r="N37" s="129">
        <v>0</v>
      </c>
      <c r="O37" s="129">
        <v>0</v>
      </c>
      <c r="P37" s="129">
        <v>0</v>
      </c>
      <c r="Q37" s="130">
        <v>0</v>
      </c>
      <c r="R37" s="131">
        <v>1</v>
      </c>
      <c r="S37" s="132">
        <v>0</v>
      </c>
      <c r="T37" s="132">
        <v>1</v>
      </c>
      <c r="U37" s="395"/>
      <c r="V37" s="133">
        <v>1</v>
      </c>
      <c r="W37" s="86">
        <v>1</v>
      </c>
      <c r="X37" s="87">
        <v>1</v>
      </c>
      <c r="Y37" s="87">
        <v>1</v>
      </c>
      <c r="Z37" s="87">
        <v>1</v>
      </c>
      <c r="AA37" s="88">
        <v>0</v>
      </c>
      <c r="AB37" s="75">
        <v>1</v>
      </c>
      <c r="AC37" s="76">
        <v>1</v>
      </c>
      <c r="AD37" s="76"/>
    </row>
    <row r="38" spans="1:32">
      <c r="A38" s="262"/>
      <c r="B38" s="49" t="s">
        <v>146</v>
      </c>
      <c r="C38" s="107">
        <v>1</v>
      </c>
      <c r="D38" s="117">
        <v>0</v>
      </c>
      <c r="E38" s="117">
        <v>0</v>
      </c>
      <c r="F38" s="117">
        <v>1</v>
      </c>
      <c r="G38" s="118">
        <v>0</v>
      </c>
      <c r="H38" s="119">
        <v>0</v>
      </c>
      <c r="I38" s="120">
        <v>1</v>
      </c>
      <c r="J38" s="120">
        <v>1</v>
      </c>
      <c r="K38" s="120">
        <v>1</v>
      </c>
      <c r="L38" s="121">
        <v>0</v>
      </c>
      <c r="M38" s="128">
        <v>1</v>
      </c>
      <c r="N38" s="129">
        <v>1</v>
      </c>
      <c r="O38" s="129">
        <v>0</v>
      </c>
      <c r="P38" s="129">
        <v>0</v>
      </c>
      <c r="Q38" s="130">
        <v>0</v>
      </c>
      <c r="R38" s="131">
        <v>0</v>
      </c>
      <c r="S38" s="132">
        <v>0</v>
      </c>
      <c r="T38" s="132">
        <v>1</v>
      </c>
      <c r="U38" s="395"/>
      <c r="V38" s="133">
        <v>0</v>
      </c>
      <c r="W38" s="86">
        <v>1</v>
      </c>
      <c r="X38" s="87">
        <v>1</v>
      </c>
      <c r="Y38" s="87">
        <v>1</v>
      </c>
      <c r="Z38" s="87">
        <v>1</v>
      </c>
      <c r="AA38" s="88">
        <v>0</v>
      </c>
      <c r="AB38" s="75">
        <v>1</v>
      </c>
      <c r="AC38" s="76">
        <v>1</v>
      </c>
      <c r="AD38" s="76"/>
      <c r="AE38" s="75"/>
      <c r="AF38" s="76"/>
    </row>
    <row r="39" spans="1:32">
      <c r="A39" s="262"/>
      <c r="B39" s="49" t="s">
        <v>167</v>
      </c>
      <c r="C39" s="110"/>
      <c r="D39" s="399"/>
      <c r="E39" s="399"/>
      <c r="F39" s="399"/>
      <c r="G39" s="400"/>
      <c r="H39" s="119"/>
      <c r="I39" s="120"/>
      <c r="J39" s="120"/>
      <c r="K39" s="120"/>
      <c r="L39" s="121"/>
      <c r="M39" s="128"/>
      <c r="N39" s="129"/>
      <c r="O39" s="129"/>
      <c r="P39" s="129"/>
      <c r="Q39" s="130"/>
      <c r="R39" s="131">
        <v>1</v>
      </c>
      <c r="S39" s="132"/>
      <c r="T39" s="132"/>
      <c r="U39" s="395"/>
      <c r="V39" s="133"/>
      <c r="W39" s="86"/>
      <c r="X39" s="87"/>
      <c r="Y39" s="87"/>
      <c r="Z39" s="87"/>
      <c r="AA39" s="88"/>
      <c r="AB39" s="75"/>
      <c r="AC39" s="76"/>
      <c r="AD39" s="42"/>
      <c r="AE39" s="42"/>
      <c r="AF39" s="42"/>
    </row>
    <row r="40" spans="1:32">
      <c r="A40" s="262"/>
      <c r="B40" s="49" t="s">
        <v>148</v>
      </c>
      <c r="C40" s="110">
        <v>1</v>
      </c>
      <c r="D40" s="111">
        <v>0</v>
      </c>
      <c r="E40" s="111">
        <v>0</v>
      </c>
      <c r="F40" s="148">
        <v>0</v>
      </c>
      <c r="G40" s="149">
        <v>0</v>
      </c>
      <c r="H40" s="119">
        <v>0</v>
      </c>
      <c r="I40" s="120">
        <v>0</v>
      </c>
      <c r="J40" s="120">
        <v>1</v>
      </c>
      <c r="K40" s="120">
        <v>1</v>
      </c>
      <c r="L40" s="121">
        <v>0</v>
      </c>
      <c r="M40" s="128">
        <v>0</v>
      </c>
      <c r="N40" s="129">
        <v>0</v>
      </c>
      <c r="O40" s="129">
        <v>0</v>
      </c>
      <c r="P40" s="129">
        <v>0</v>
      </c>
      <c r="Q40" s="130">
        <v>0</v>
      </c>
      <c r="R40" s="131">
        <v>0</v>
      </c>
      <c r="S40" s="132">
        <v>1</v>
      </c>
      <c r="T40" s="132">
        <v>0</v>
      </c>
      <c r="U40" s="395"/>
      <c r="V40" s="133">
        <v>0</v>
      </c>
      <c r="W40" s="86">
        <v>0</v>
      </c>
      <c r="X40" s="87">
        <v>0</v>
      </c>
      <c r="Y40" s="87">
        <v>0</v>
      </c>
      <c r="Z40" s="87">
        <v>0</v>
      </c>
      <c r="AA40" s="88">
        <v>0</v>
      </c>
      <c r="AB40" s="82">
        <v>0</v>
      </c>
      <c r="AC40" s="83">
        <v>0</v>
      </c>
      <c r="AD40">
        <v>0</v>
      </c>
    </row>
    <row r="41" spans="1:32">
      <c r="A41" s="262"/>
      <c r="B41" s="49" t="s">
        <v>149</v>
      </c>
      <c r="C41" s="110">
        <v>1</v>
      </c>
      <c r="D41" s="147">
        <v>1</v>
      </c>
      <c r="E41" s="111">
        <v>1</v>
      </c>
      <c r="F41" s="112">
        <v>0</v>
      </c>
      <c r="G41" s="149">
        <v>0</v>
      </c>
      <c r="H41" s="119">
        <v>1</v>
      </c>
      <c r="I41" s="120">
        <v>1</v>
      </c>
      <c r="J41" s="120">
        <v>0</v>
      </c>
      <c r="K41" s="120">
        <v>0</v>
      </c>
      <c r="L41" s="121">
        <v>1</v>
      </c>
      <c r="M41" s="128">
        <v>1</v>
      </c>
      <c r="N41" s="129">
        <v>1</v>
      </c>
      <c r="O41" s="129">
        <v>0</v>
      </c>
      <c r="P41" s="129">
        <v>0</v>
      </c>
      <c r="Q41" s="130">
        <v>0</v>
      </c>
      <c r="R41" s="131">
        <v>1</v>
      </c>
      <c r="S41" s="132">
        <v>0</v>
      </c>
      <c r="T41" s="132"/>
      <c r="U41" s="395"/>
      <c r="V41" s="133">
        <v>1</v>
      </c>
      <c r="W41" s="86">
        <v>0</v>
      </c>
      <c r="X41" s="87">
        <v>0</v>
      </c>
      <c r="Y41" s="87">
        <v>0</v>
      </c>
      <c r="Z41" s="87">
        <v>0</v>
      </c>
      <c r="AA41" s="88">
        <v>0</v>
      </c>
      <c r="AB41" s="82">
        <v>0</v>
      </c>
      <c r="AC41" s="83">
        <v>1</v>
      </c>
    </row>
    <row r="42" spans="1:32">
      <c r="A42" s="262"/>
      <c r="B42" s="49" t="s">
        <v>150</v>
      </c>
      <c r="C42" s="146">
        <v>1</v>
      </c>
      <c r="D42" s="147">
        <v>1</v>
      </c>
      <c r="E42" s="147">
        <v>0</v>
      </c>
      <c r="F42" s="148">
        <v>1</v>
      </c>
      <c r="G42" s="149">
        <v>0</v>
      </c>
      <c r="H42" s="119">
        <v>1</v>
      </c>
      <c r="I42" s="120">
        <v>1</v>
      </c>
      <c r="J42" s="120">
        <v>1</v>
      </c>
      <c r="K42" s="120">
        <v>1</v>
      </c>
      <c r="L42" s="121">
        <v>1</v>
      </c>
      <c r="M42" s="128">
        <v>1</v>
      </c>
      <c r="N42" s="129">
        <v>1</v>
      </c>
      <c r="O42" s="129">
        <v>0</v>
      </c>
      <c r="P42" s="129">
        <v>0</v>
      </c>
      <c r="Q42" s="130">
        <v>0</v>
      </c>
      <c r="R42" s="131">
        <v>1</v>
      </c>
      <c r="S42" s="132">
        <v>0</v>
      </c>
      <c r="T42" s="132"/>
      <c r="U42" s="395"/>
      <c r="V42" s="133">
        <v>1</v>
      </c>
      <c r="W42" s="86">
        <v>1</v>
      </c>
      <c r="X42" s="87">
        <v>0</v>
      </c>
      <c r="Y42" s="87">
        <v>0</v>
      </c>
      <c r="Z42" s="87">
        <v>0</v>
      </c>
      <c r="AA42" s="88">
        <v>0</v>
      </c>
      <c r="AB42" s="82">
        <v>1</v>
      </c>
      <c r="AC42" s="83"/>
    </row>
    <row r="43" spans="1:32" s="372" customFormat="1">
      <c r="A43" s="448" t="s">
        <v>87</v>
      </c>
      <c r="B43" s="449"/>
      <c r="C43" s="373">
        <f>+C44+C45+C46+C47+C48+C49+C50</f>
        <v>2</v>
      </c>
      <c r="D43" s="373">
        <f t="shared" ref="D43:AC43" si="8">+D44+D45+D46+D47+D48+D49+D50</f>
        <v>2</v>
      </c>
      <c r="E43" s="373">
        <f t="shared" si="8"/>
        <v>2</v>
      </c>
      <c r="F43" s="373">
        <f t="shared" si="8"/>
        <v>0</v>
      </c>
      <c r="G43" s="373">
        <f t="shared" si="8"/>
        <v>0</v>
      </c>
      <c r="H43" s="373">
        <f t="shared" si="8"/>
        <v>3</v>
      </c>
      <c r="I43" s="373">
        <f t="shared" si="8"/>
        <v>4</v>
      </c>
      <c r="J43" s="373">
        <f t="shared" si="8"/>
        <v>1</v>
      </c>
      <c r="K43" s="373">
        <f t="shared" si="8"/>
        <v>1</v>
      </c>
      <c r="L43" s="373">
        <f t="shared" si="8"/>
        <v>4</v>
      </c>
      <c r="M43" s="373">
        <f t="shared" si="8"/>
        <v>2</v>
      </c>
      <c r="N43" s="373">
        <f t="shared" si="8"/>
        <v>3</v>
      </c>
      <c r="O43" s="373">
        <f t="shared" si="8"/>
        <v>5</v>
      </c>
      <c r="P43" s="373">
        <f t="shared" si="8"/>
        <v>0</v>
      </c>
      <c r="Q43" s="373">
        <f t="shared" si="8"/>
        <v>0</v>
      </c>
      <c r="R43" s="373">
        <f t="shared" si="8"/>
        <v>0</v>
      </c>
      <c r="S43" s="373">
        <f t="shared" si="8"/>
        <v>2</v>
      </c>
      <c r="T43" s="373">
        <f t="shared" si="8"/>
        <v>0</v>
      </c>
      <c r="U43" s="373"/>
      <c r="V43" s="373">
        <f t="shared" si="8"/>
        <v>2</v>
      </c>
      <c r="W43" s="373">
        <f t="shared" si="8"/>
        <v>3</v>
      </c>
      <c r="X43" s="373">
        <f t="shared" si="8"/>
        <v>3</v>
      </c>
      <c r="Y43" s="373">
        <f t="shared" si="8"/>
        <v>5</v>
      </c>
      <c r="Z43" s="373">
        <f t="shared" si="8"/>
        <v>0</v>
      </c>
      <c r="AA43" s="373">
        <f t="shared" si="8"/>
        <v>0</v>
      </c>
      <c r="AB43" s="373">
        <f t="shared" si="8"/>
        <v>0</v>
      </c>
      <c r="AC43" s="373">
        <f t="shared" si="8"/>
        <v>1</v>
      </c>
    </row>
    <row r="44" spans="1:32">
      <c r="A44" s="262"/>
      <c r="B44" s="49" t="s">
        <v>151</v>
      </c>
      <c r="C44" s="146">
        <v>1</v>
      </c>
      <c r="D44" s="147">
        <v>0</v>
      </c>
      <c r="E44" s="147">
        <v>0</v>
      </c>
      <c r="F44" s="148">
        <v>0</v>
      </c>
      <c r="G44" s="149">
        <v>0</v>
      </c>
      <c r="H44" s="119">
        <v>0</v>
      </c>
      <c r="I44" s="120">
        <v>0</v>
      </c>
      <c r="J44" s="120">
        <v>0</v>
      </c>
      <c r="K44" s="120">
        <v>0</v>
      </c>
      <c r="L44" s="121">
        <v>0</v>
      </c>
      <c r="M44" s="128">
        <v>0</v>
      </c>
      <c r="N44" s="129">
        <v>0</v>
      </c>
      <c r="O44" s="129">
        <v>0</v>
      </c>
      <c r="P44" s="129">
        <v>0</v>
      </c>
      <c r="Q44" s="130">
        <v>0</v>
      </c>
      <c r="R44" s="131">
        <v>0</v>
      </c>
      <c r="S44" s="132">
        <v>0</v>
      </c>
      <c r="T44" s="132"/>
      <c r="U44" s="395"/>
      <c r="V44" s="133">
        <v>0</v>
      </c>
      <c r="W44" s="86">
        <v>0</v>
      </c>
      <c r="X44" s="87">
        <v>0</v>
      </c>
      <c r="Y44" s="87">
        <v>1</v>
      </c>
      <c r="Z44" s="87">
        <v>0</v>
      </c>
      <c r="AA44" s="88">
        <v>0</v>
      </c>
      <c r="AB44" s="82">
        <v>0</v>
      </c>
      <c r="AC44" s="83">
        <v>0</v>
      </c>
    </row>
    <row r="45" spans="1:32">
      <c r="A45" s="262"/>
      <c r="B45" s="49" t="s">
        <v>152</v>
      </c>
      <c r="C45" s="113">
        <v>0</v>
      </c>
      <c r="D45" s="147">
        <v>0</v>
      </c>
      <c r="E45" s="111">
        <v>1</v>
      </c>
      <c r="F45" s="148">
        <v>0</v>
      </c>
      <c r="G45" s="149">
        <v>0</v>
      </c>
      <c r="H45" s="119">
        <v>1</v>
      </c>
      <c r="I45" s="120">
        <v>1</v>
      </c>
      <c r="J45" s="120">
        <v>0</v>
      </c>
      <c r="K45" s="120">
        <v>0</v>
      </c>
      <c r="L45" s="121">
        <v>1</v>
      </c>
      <c r="M45" s="128">
        <v>0</v>
      </c>
      <c r="N45" s="129">
        <v>1</v>
      </c>
      <c r="O45" s="129">
        <v>1</v>
      </c>
      <c r="P45" s="129">
        <v>0</v>
      </c>
      <c r="Q45" s="130">
        <v>0</v>
      </c>
      <c r="R45" s="131">
        <v>0</v>
      </c>
      <c r="S45" s="132">
        <v>0</v>
      </c>
      <c r="T45" s="132"/>
      <c r="U45" s="395"/>
      <c r="V45" s="133">
        <v>0</v>
      </c>
      <c r="W45" s="86">
        <v>1</v>
      </c>
      <c r="X45" s="87">
        <v>1</v>
      </c>
      <c r="Y45" s="87">
        <v>1</v>
      </c>
      <c r="Z45" s="87">
        <v>0</v>
      </c>
      <c r="AA45" s="88">
        <v>0</v>
      </c>
      <c r="AB45" s="82">
        <v>0</v>
      </c>
      <c r="AC45" s="83">
        <v>0</v>
      </c>
    </row>
    <row r="46" spans="1:32">
      <c r="A46" s="262"/>
      <c r="B46" s="49" t="s">
        <v>153</v>
      </c>
      <c r="C46" s="110">
        <v>0</v>
      </c>
      <c r="D46" s="147">
        <v>1</v>
      </c>
      <c r="E46" s="111">
        <v>1</v>
      </c>
      <c r="F46" s="148">
        <v>0</v>
      </c>
      <c r="G46" s="149">
        <v>0</v>
      </c>
      <c r="H46" s="119">
        <v>1</v>
      </c>
      <c r="I46" s="120">
        <v>1</v>
      </c>
      <c r="J46" s="120">
        <v>0</v>
      </c>
      <c r="K46" s="120">
        <v>0</v>
      </c>
      <c r="L46" s="121">
        <v>0</v>
      </c>
      <c r="M46" s="128">
        <v>0</v>
      </c>
      <c r="N46" s="129">
        <v>1</v>
      </c>
      <c r="O46" s="129">
        <v>1</v>
      </c>
      <c r="P46" s="129">
        <v>0</v>
      </c>
      <c r="Q46" s="130">
        <v>0</v>
      </c>
      <c r="R46" s="131">
        <v>0</v>
      </c>
      <c r="S46" s="132">
        <v>0</v>
      </c>
      <c r="T46" s="132"/>
      <c r="U46" s="395"/>
      <c r="V46" s="133">
        <v>0</v>
      </c>
      <c r="W46" s="86">
        <v>1</v>
      </c>
      <c r="X46" s="87">
        <v>0</v>
      </c>
      <c r="Y46" s="87">
        <v>1</v>
      </c>
      <c r="Z46" s="87">
        <v>0</v>
      </c>
      <c r="AA46" s="88">
        <v>0</v>
      </c>
      <c r="AB46" s="82">
        <v>0</v>
      </c>
      <c r="AC46" s="83">
        <v>0</v>
      </c>
    </row>
    <row r="47" spans="1:32">
      <c r="A47" s="262"/>
      <c r="B47" s="49" t="s">
        <v>154</v>
      </c>
      <c r="C47" s="110">
        <v>0</v>
      </c>
      <c r="D47" s="111">
        <v>0</v>
      </c>
      <c r="E47" s="111">
        <v>0</v>
      </c>
      <c r="F47" s="112">
        <v>0</v>
      </c>
      <c r="G47" s="149">
        <v>0</v>
      </c>
      <c r="H47" s="119">
        <v>0</v>
      </c>
      <c r="I47" s="120">
        <v>0</v>
      </c>
      <c r="J47" s="120">
        <v>0</v>
      </c>
      <c r="K47" s="120">
        <v>0</v>
      </c>
      <c r="L47" s="121">
        <v>1</v>
      </c>
      <c r="M47" s="128">
        <v>0</v>
      </c>
      <c r="N47" s="129">
        <v>0</v>
      </c>
      <c r="O47" s="129">
        <v>1</v>
      </c>
      <c r="P47" s="129">
        <v>0</v>
      </c>
      <c r="Q47" s="130">
        <v>0</v>
      </c>
      <c r="R47" s="131">
        <v>0</v>
      </c>
      <c r="S47" s="132">
        <v>0</v>
      </c>
      <c r="T47" s="132"/>
      <c r="U47" s="395"/>
      <c r="V47" s="133">
        <v>0</v>
      </c>
      <c r="W47" s="86">
        <v>0</v>
      </c>
      <c r="X47" s="87">
        <v>1</v>
      </c>
      <c r="Y47" s="87">
        <v>1</v>
      </c>
      <c r="Z47" s="87">
        <v>0</v>
      </c>
      <c r="AA47" s="88">
        <v>0</v>
      </c>
      <c r="AB47" s="82">
        <v>0</v>
      </c>
      <c r="AC47" s="83">
        <v>0</v>
      </c>
    </row>
    <row r="48" spans="1:32">
      <c r="A48" s="262"/>
      <c r="B48" s="49" t="s">
        <v>155</v>
      </c>
      <c r="C48" s="110">
        <v>0</v>
      </c>
      <c r="D48" s="111">
        <v>0</v>
      </c>
      <c r="E48" s="111">
        <v>0</v>
      </c>
      <c r="F48" s="112">
        <v>0</v>
      </c>
      <c r="G48" s="149">
        <v>0</v>
      </c>
      <c r="H48" s="119">
        <v>1</v>
      </c>
      <c r="I48" s="120">
        <v>1</v>
      </c>
      <c r="J48" s="120">
        <v>0</v>
      </c>
      <c r="K48" s="120">
        <v>1</v>
      </c>
      <c r="L48" s="121">
        <v>1</v>
      </c>
      <c r="M48" s="128">
        <v>0</v>
      </c>
      <c r="N48" s="129">
        <v>1</v>
      </c>
      <c r="O48" s="129">
        <v>0</v>
      </c>
      <c r="P48" s="129">
        <v>0</v>
      </c>
      <c r="Q48" s="130">
        <v>0</v>
      </c>
      <c r="R48" s="131">
        <v>0</v>
      </c>
      <c r="S48" s="132">
        <v>0</v>
      </c>
      <c r="T48" s="132"/>
      <c r="U48" s="395"/>
      <c r="V48" s="133">
        <v>0</v>
      </c>
      <c r="W48" s="86">
        <v>0</v>
      </c>
      <c r="X48" s="87">
        <v>1</v>
      </c>
      <c r="Y48" s="87">
        <v>0</v>
      </c>
      <c r="Z48" s="87">
        <v>0</v>
      </c>
      <c r="AA48" s="88">
        <v>0</v>
      </c>
      <c r="AB48" s="82">
        <v>0</v>
      </c>
      <c r="AC48" s="83">
        <v>0</v>
      </c>
    </row>
    <row r="49" spans="1:29">
      <c r="A49" s="262"/>
      <c r="B49" s="49" t="s">
        <v>156</v>
      </c>
      <c r="C49" s="110">
        <v>1</v>
      </c>
      <c r="D49" s="147">
        <v>0</v>
      </c>
      <c r="E49" s="111">
        <v>0</v>
      </c>
      <c r="F49" s="148">
        <v>0</v>
      </c>
      <c r="G49" s="149">
        <v>0</v>
      </c>
      <c r="H49" s="119">
        <v>0</v>
      </c>
      <c r="I49" s="120">
        <v>0</v>
      </c>
      <c r="J49" s="120">
        <v>0</v>
      </c>
      <c r="K49" s="120">
        <v>0</v>
      </c>
      <c r="L49" s="121">
        <v>1</v>
      </c>
      <c r="M49" s="128">
        <v>1</v>
      </c>
      <c r="N49" s="129">
        <v>0</v>
      </c>
      <c r="O49" s="129">
        <v>1</v>
      </c>
      <c r="P49" s="129">
        <v>0</v>
      </c>
      <c r="Q49" s="130">
        <v>0</v>
      </c>
      <c r="R49" s="131">
        <v>0</v>
      </c>
      <c r="S49" s="132">
        <v>1</v>
      </c>
      <c r="T49" s="132"/>
      <c r="U49" s="395"/>
      <c r="V49" s="133">
        <v>1</v>
      </c>
      <c r="W49" s="86">
        <v>0</v>
      </c>
      <c r="X49" s="87">
        <v>0</v>
      </c>
      <c r="Y49" s="87">
        <v>1</v>
      </c>
      <c r="Z49" s="87">
        <v>0</v>
      </c>
      <c r="AA49" s="88">
        <v>0</v>
      </c>
      <c r="AB49" s="82">
        <v>0</v>
      </c>
      <c r="AC49" s="83">
        <v>0</v>
      </c>
    </row>
    <row r="50" spans="1:29" ht="16.149999999999999" thickBot="1">
      <c r="A50" s="262"/>
      <c r="B50" s="49" t="s">
        <v>157</v>
      </c>
      <c r="C50" s="114">
        <v>0</v>
      </c>
      <c r="D50" s="150">
        <v>1</v>
      </c>
      <c r="E50" s="150">
        <v>0</v>
      </c>
      <c r="F50" s="115">
        <v>0</v>
      </c>
      <c r="G50" s="151">
        <v>0</v>
      </c>
      <c r="H50" s="152">
        <v>0</v>
      </c>
      <c r="I50" s="153">
        <v>1</v>
      </c>
      <c r="J50" s="153">
        <v>1</v>
      </c>
      <c r="K50" s="153">
        <v>0</v>
      </c>
      <c r="L50" s="154">
        <v>0</v>
      </c>
      <c r="M50" s="155">
        <v>1</v>
      </c>
      <c r="N50" s="156">
        <v>0</v>
      </c>
      <c r="O50" s="156">
        <v>1</v>
      </c>
      <c r="P50" s="156">
        <v>0</v>
      </c>
      <c r="Q50" s="157">
        <v>0</v>
      </c>
      <c r="R50" s="158">
        <v>0</v>
      </c>
      <c r="S50" s="159">
        <v>1</v>
      </c>
      <c r="T50" s="159"/>
      <c r="U50" s="396"/>
      <c r="V50" s="160">
        <v>1</v>
      </c>
      <c r="W50" s="99">
        <v>1</v>
      </c>
      <c r="X50" s="100">
        <v>0</v>
      </c>
      <c r="Y50" s="100">
        <v>0</v>
      </c>
      <c r="Z50" s="100">
        <v>0</v>
      </c>
      <c r="AA50" s="101">
        <v>0</v>
      </c>
      <c r="AB50" s="84">
        <v>0</v>
      </c>
      <c r="AC50" s="85">
        <v>1</v>
      </c>
    </row>
    <row r="51" spans="1:29" s="372" customFormat="1">
      <c r="A51" s="448" t="s">
        <v>158</v>
      </c>
      <c r="B51" s="449"/>
      <c r="C51" s="373">
        <f>+C52+C53</f>
        <v>1</v>
      </c>
      <c r="D51" s="373">
        <f>+D52+D53</f>
        <v>2</v>
      </c>
      <c r="E51" s="373">
        <f t="shared" ref="E51:AC51" si="9">+E52+E53</f>
        <v>1</v>
      </c>
      <c r="F51" s="373">
        <f t="shared" si="9"/>
        <v>0</v>
      </c>
      <c r="G51" s="373">
        <f t="shared" si="9"/>
        <v>0</v>
      </c>
      <c r="H51" s="373">
        <f t="shared" si="9"/>
        <v>1</v>
      </c>
      <c r="I51" s="373">
        <f t="shared" si="9"/>
        <v>2</v>
      </c>
      <c r="J51" s="373">
        <f t="shared" si="9"/>
        <v>1</v>
      </c>
      <c r="K51" s="373">
        <f t="shared" si="9"/>
        <v>0</v>
      </c>
      <c r="L51" s="373">
        <f t="shared" si="9"/>
        <v>0</v>
      </c>
      <c r="M51" s="373">
        <f t="shared" si="9"/>
        <v>2</v>
      </c>
      <c r="N51" s="373">
        <f t="shared" si="9"/>
        <v>2</v>
      </c>
      <c r="O51" s="373">
        <f t="shared" si="9"/>
        <v>0</v>
      </c>
      <c r="P51" s="373">
        <f t="shared" si="9"/>
        <v>0</v>
      </c>
      <c r="Q51" s="373">
        <f t="shared" si="9"/>
        <v>0</v>
      </c>
      <c r="R51" s="373">
        <f t="shared" si="9"/>
        <v>0</v>
      </c>
      <c r="S51" s="373">
        <f t="shared" si="9"/>
        <v>0</v>
      </c>
      <c r="T51" s="373">
        <f t="shared" si="9"/>
        <v>1</v>
      </c>
      <c r="U51" s="373"/>
      <c r="V51" s="373">
        <f t="shared" si="9"/>
        <v>1</v>
      </c>
      <c r="W51" s="373">
        <f t="shared" si="9"/>
        <v>2</v>
      </c>
      <c r="X51" s="373">
        <f t="shared" si="9"/>
        <v>1</v>
      </c>
      <c r="Y51" s="373">
        <f t="shared" si="9"/>
        <v>1</v>
      </c>
      <c r="Z51" s="373">
        <f t="shared" si="9"/>
        <v>0</v>
      </c>
      <c r="AA51" s="373">
        <f t="shared" si="9"/>
        <v>0</v>
      </c>
      <c r="AB51" s="373">
        <f t="shared" si="9"/>
        <v>2</v>
      </c>
      <c r="AC51" s="373">
        <f t="shared" si="9"/>
        <v>1</v>
      </c>
    </row>
    <row r="52" spans="1:29">
      <c r="A52" s="262"/>
      <c r="B52" s="49" t="s">
        <v>89</v>
      </c>
      <c r="C52" s="116">
        <v>0</v>
      </c>
      <c r="D52" s="108">
        <v>1</v>
      </c>
      <c r="E52" s="108">
        <v>1</v>
      </c>
      <c r="F52" s="117">
        <v>0</v>
      </c>
      <c r="G52" s="118">
        <v>0</v>
      </c>
      <c r="H52" s="119">
        <v>1</v>
      </c>
      <c r="I52" s="120">
        <v>1</v>
      </c>
      <c r="J52" s="120">
        <v>0</v>
      </c>
      <c r="K52" s="120">
        <v>0</v>
      </c>
      <c r="L52" s="121">
        <v>0</v>
      </c>
      <c r="M52" s="122">
        <v>1</v>
      </c>
      <c r="N52" s="123">
        <v>1</v>
      </c>
      <c r="O52" s="123">
        <v>0</v>
      </c>
      <c r="P52" s="123">
        <v>0</v>
      </c>
      <c r="Q52" s="124">
        <v>0</v>
      </c>
      <c r="R52" s="125">
        <v>0</v>
      </c>
      <c r="S52" s="126">
        <v>0</v>
      </c>
      <c r="T52" s="126">
        <v>1</v>
      </c>
      <c r="U52" s="397"/>
      <c r="V52" s="127">
        <v>1</v>
      </c>
      <c r="W52" s="95">
        <v>1</v>
      </c>
      <c r="X52" s="90">
        <v>1</v>
      </c>
      <c r="Y52" s="90">
        <v>1</v>
      </c>
      <c r="Z52" s="90">
        <v>0</v>
      </c>
      <c r="AA52" s="91">
        <v>0</v>
      </c>
      <c r="AB52" s="79">
        <v>1</v>
      </c>
      <c r="AC52" s="80">
        <v>0</v>
      </c>
    </row>
    <row r="53" spans="1:29">
      <c r="A53" s="262"/>
      <c r="B53" s="49" t="s">
        <v>90</v>
      </c>
      <c r="C53" s="107">
        <v>1</v>
      </c>
      <c r="D53" s="108">
        <v>1</v>
      </c>
      <c r="E53" s="117">
        <v>0</v>
      </c>
      <c r="F53" s="117">
        <v>0</v>
      </c>
      <c r="G53" s="118">
        <v>0</v>
      </c>
      <c r="H53" s="119">
        <v>0</v>
      </c>
      <c r="I53" s="120">
        <v>1</v>
      </c>
      <c r="J53" s="120">
        <v>1</v>
      </c>
      <c r="K53" s="120">
        <v>0</v>
      </c>
      <c r="L53" s="121">
        <v>0</v>
      </c>
      <c r="M53" s="122">
        <v>1</v>
      </c>
      <c r="N53" s="123">
        <v>1</v>
      </c>
      <c r="O53" s="123">
        <v>0</v>
      </c>
      <c r="P53" s="123">
        <v>0</v>
      </c>
      <c r="Q53" s="124">
        <v>0</v>
      </c>
      <c r="R53" s="125">
        <v>0</v>
      </c>
      <c r="S53" s="126">
        <v>0</v>
      </c>
      <c r="T53" s="126">
        <v>0</v>
      </c>
      <c r="U53" s="397"/>
      <c r="V53" s="127">
        <v>0</v>
      </c>
      <c r="W53" s="95">
        <v>1</v>
      </c>
      <c r="X53" s="90">
        <v>0</v>
      </c>
      <c r="Y53" s="90">
        <v>0</v>
      </c>
      <c r="Z53" s="90">
        <v>0</v>
      </c>
      <c r="AA53" s="91">
        <v>0</v>
      </c>
      <c r="AB53" s="79">
        <v>1</v>
      </c>
      <c r="AC53" s="73">
        <v>1</v>
      </c>
    </row>
    <row r="54" spans="1:29" s="372" customFormat="1">
      <c r="A54" s="448" t="s">
        <v>159</v>
      </c>
      <c r="B54" s="449"/>
      <c r="C54" s="371">
        <f>+C55+C56+C57+C59</f>
        <v>4</v>
      </c>
      <c r="D54" s="371">
        <f t="shared" ref="D54:AC54" si="10">+D55+D56+D57+D59</f>
        <v>1</v>
      </c>
      <c r="E54" s="371">
        <f t="shared" si="10"/>
        <v>0</v>
      </c>
      <c r="F54" s="371">
        <f t="shared" si="10"/>
        <v>0</v>
      </c>
      <c r="G54" s="371">
        <f t="shared" si="10"/>
        <v>0</v>
      </c>
      <c r="H54" s="371">
        <f t="shared" si="10"/>
        <v>0</v>
      </c>
      <c r="I54" s="371">
        <f t="shared" si="10"/>
        <v>0</v>
      </c>
      <c r="J54" s="371">
        <f t="shared" si="10"/>
        <v>0</v>
      </c>
      <c r="K54" s="371">
        <f t="shared" si="10"/>
        <v>0</v>
      </c>
      <c r="L54" s="371">
        <f t="shared" si="10"/>
        <v>0</v>
      </c>
      <c r="M54" s="371">
        <f t="shared" si="10"/>
        <v>0</v>
      </c>
      <c r="N54" s="371">
        <f t="shared" si="10"/>
        <v>0</v>
      </c>
      <c r="O54" s="371">
        <f t="shared" si="10"/>
        <v>0</v>
      </c>
      <c r="P54" s="371">
        <f t="shared" si="10"/>
        <v>0</v>
      </c>
      <c r="Q54" s="371">
        <f t="shared" si="10"/>
        <v>0</v>
      </c>
      <c r="R54" s="371">
        <f>+R55+R56+R57+R59+R58</f>
        <v>1</v>
      </c>
      <c r="S54" s="371">
        <f t="shared" si="10"/>
        <v>1</v>
      </c>
      <c r="T54" s="371">
        <f t="shared" si="10"/>
        <v>0</v>
      </c>
      <c r="U54" s="371"/>
      <c r="V54" s="371">
        <f t="shared" si="10"/>
        <v>0</v>
      </c>
      <c r="W54" s="371">
        <f t="shared" si="10"/>
        <v>0</v>
      </c>
      <c r="X54" s="371">
        <f t="shared" si="10"/>
        <v>0</v>
      </c>
      <c r="Y54" s="371">
        <f t="shared" si="10"/>
        <v>0</v>
      </c>
      <c r="Z54" s="371">
        <f t="shared" si="10"/>
        <v>0</v>
      </c>
      <c r="AA54" s="371">
        <f t="shared" si="10"/>
        <v>0</v>
      </c>
      <c r="AB54" s="371">
        <f t="shared" si="10"/>
        <v>0</v>
      </c>
      <c r="AC54" s="371">
        <f t="shared" si="10"/>
        <v>0</v>
      </c>
    </row>
    <row r="55" spans="1:29">
      <c r="A55" s="369"/>
      <c r="B55" s="370" t="s">
        <v>160</v>
      </c>
      <c r="C55" s="107">
        <v>1</v>
      </c>
      <c r="D55" s="108">
        <v>0</v>
      </c>
      <c r="E55" s="117"/>
      <c r="F55" s="117"/>
      <c r="G55" s="118"/>
      <c r="H55" s="119"/>
      <c r="I55" s="120"/>
      <c r="J55" s="120"/>
      <c r="K55" s="120"/>
      <c r="L55" s="121"/>
      <c r="M55" s="122"/>
      <c r="N55" s="123"/>
      <c r="O55" s="123"/>
      <c r="P55" s="123"/>
      <c r="Q55" s="124"/>
      <c r="R55" s="125">
        <v>0</v>
      </c>
      <c r="S55" s="126">
        <v>0</v>
      </c>
      <c r="T55" s="126"/>
      <c r="U55" s="397"/>
      <c r="V55" s="127">
        <v>0</v>
      </c>
      <c r="W55" s="95"/>
      <c r="X55" s="90"/>
      <c r="Y55" s="90"/>
      <c r="Z55" s="90"/>
      <c r="AA55" s="91"/>
      <c r="AB55" s="79"/>
      <c r="AC55" s="73"/>
    </row>
    <row r="56" spans="1:29">
      <c r="A56" s="369"/>
      <c r="B56" s="370" t="s">
        <v>161</v>
      </c>
      <c r="C56" s="107">
        <v>1</v>
      </c>
      <c r="D56" s="108">
        <v>0</v>
      </c>
      <c r="E56" s="117"/>
      <c r="F56" s="117"/>
      <c r="G56" s="118"/>
      <c r="H56" s="119"/>
      <c r="I56" s="120"/>
      <c r="J56" s="120"/>
      <c r="K56" s="120"/>
      <c r="L56" s="121"/>
      <c r="M56" s="122"/>
      <c r="N56" s="123"/>
      <c r="O56" s="123"/>
      <c r="P56" s="123"/>
      <c r="Q56" s="124"/>
      <c r="R56" s="125">
        <v>1</v>
      </c>
      <c r="S56" s="126">
        <v>0</v>
      </c>
      <c r="T56" s="126"/>
      <c r="U56" s="397"/>
      <c r="V56" s="127">
        <v>0</v>
      </c>
      <c r="W56" s="95"/>
      <c r="X56" s="90"/>
      <c r="Y56" s="90"/>
      <c r="Z56" s="90"/>
      <c r="AA56" s="91"/>
      <c r="AB56" s="79"/>
      <c r="AC56" s="73"/>
    </row>
    <row r="57" spans="1:29">
      <c r="A57" s="369"/>
      <c r="B57" s="370" t="s">
        <v>162</v>
      </c>
      <c r="C57" s="107">
        <v>1</v>
      </c>
      <c r="D57" s="108">
        <v>0</v>
      </c>
      <c r="E57" s="117"/>
      <c r="F57" s="117"/>
      <c r="G57" s="118"/>
      <c r="H57" s="119"/>
      <c r="I57" s="120"/>
      <c r="J57" s="120"/>
      <c r="K57" s="120"/>
      <c r="L57" s="121"/>
      <c r="M57" s="122"/>
      <c r="N57" s="123"/>
      <c r="O57" s="123"/>
      <c r="P57" s="123"/>
      <c r="Q57" s="124"/>
      <c r="R57" s="125">
        <v>0</v>
      </c>
      <c r="S57" s="126">
        <v>0</v>
      </c>
      <c r="T57" s="126"/>
      <c r="U57" s="397"/>
      <c r="V57" s="127">
        <v>0</v>
      </c>
      <c r="W57" s="95"/>
      <c r="X57" s="90"/>
      <c r="Y57" s="90"/>
      <c r="Z57" s="90"/>
      <c r="AA57" s="91"/>
      <c r="AB57" s="79"/>
      <c r="AC57" s="73"/>
    </row>
    <row r="58" spans="1:29">
      <c r="A58" s="369"/>
      <c r="B58" s="370" t="s">
        <v>168</v>
      </c>
      <c r="C58" s="107"/>
      <c r="D58" s="108"/>
      <c r="E58" s="117"/>
      <c r="F58" s="117"/>
      <c r="G58" s="118"/>
      <c r="H58" s="119"/>
      <c r="I58" s="120"/>
      <c r="J58" s="120"/>
      <c r="K58" s="120"/>
      <c r="L58" s="121"/>
      <c r="M58" s="122"/>
      <c r="N58" s="123"/>
      <c r="O58" s="123"/>
      <c r="P58" s="123"/>
      <c r="Q58" s="124"/>
      <c r="R58" s="125">
        <v>0</v>
      </c>
      <c r="S58" s="126">
        <v>1</v>
      </c>
      <c r="T58" s="126"/>
      <c r="U58" s="397"/>
      <c r="V58" s="127">
        <v>0</v>
      </c>
      <c r="W58" s="95"/>
      <c r="X58" s="90"/>
      <c r="Y58" s="90"/>
      <c r="Z58" s="90"/>
      <c r="AA58" s="91"/>
      <c r="AB58" s="79"/>
      <c r="AC58" s="73"/>
    </row>
    <row r="59" spans="1:29">
      <c r="A59" s="369"/>
      <c r="B59" s="370" t="s">
        <v>163</v>
      </c>
      <c r="C59" s="107">
        <v>1</v>
      </c>
      <c r="D59" s="108">
        <v>1</v>
      </c>
      <c r="E59" s="117"/>
      <c r="F59" s="117"/>
      <c r="G59" s="118"/>
      <c r="H59" s="119"/>
      <c r="I59" s="120"/>
      <c r="J59" s="120"/>
      <c r="K59" s="120"/>
      <c r="L59" s="121"/>
      <c r="M59" s="122"/>
      <c r="N59" s="123"/>
      <c r="O59" s="123"/>
      <c r="P59" s="123"/>
      <c r="Q59" s="124"/>
      <c r="R59" s="125">
        <v>0</v>
      </c>
      <c r="S59" s="126">
        <v>1</v>
      </c>
      <c r="T59" s="126"/>
      <c r="U59" s="397"/>
      <c r="V59" s="127">
        <v>0</v>
      </c>
      <c r="W59" s="95"/>
      <c r="X59" s="90"/>
      <c r="Y59" s="90"/>
      <c r="Z59" s="90"/>
      <c r="AA59" s="91"/>
      <c r="AB59" s="79"/>
      <c r="AC59" s="73"/>
    </row>
    <row r="60" spans="1:29" s="372" customFormat="1">
      <c r="A60" s="448" t="s">
        <v>164</v>
      </c>
      <c r="B60" s="449"/>
      <c r="C60" s="371">
        <f>+C62+C67+C68+C69+C70+C72++C71+C73+C66+C65+C64+C63+C62+C61</f>
        <v>10</v>
      </c>
      <c r="D60" s="371">
        <f t="shared" ref="D60:AC60" si="11">+D62+D67+D68+D69+D70+D72++D71+D73+D66+D65+D64+D63+D62+D61</f>
        <v>8</v>
      </c>
      <c r="E60" s="371">
        <f t="shared" si="11"/>
        <v>11</v>
      </c>
      <c r="F60" s="371">
        <f t="shared" si="11"/>
        <v>10</v>
      </c>
      <c r="G60" s="371">
        <f t="shared" si="11"/>
        <v>0</v>
      </c>
      <c r="H60" s="371">
        <f t="shared" si="11"/>
        <v>12</v>
      </c>
      <c r="I60" s="371">
        <f t="shared" si="11"/>
        <v>12</v>
      </c>
      <c r="J60" s="371">
        <f t="shared" si="11"/>
        <v>7</v>
      </c>
      <c r="K60" s="371">
        <f t="shared" si="11"/>
        <v>10</v>
      </c>
      <c r="L60" s="371">
        <f t="shared" si="11"/>
        <v>6</v>
      </c>
      <c r="M60" s="371">
        <f t="shared" si="11"/>
        <v>3</v>
      </c>
      <c r="N60" s="371">
        <f t="shared" si="11"/>
        <v>0</v>
      </c>
      <c r="O60" s="371">
        <f t="shared" si="11"/>
        <v>6</v>
      </c>
      <c r="P60" s="371">
        <f t="shared" si="11"/>
        <v>2</v>
      </c>
      <c r="Q60" s="371">
        <f t="shared" si="11"/>
        <v>5</v>
      </c>
      <c r="R60" s="371">
        <f t="shared" si="11"/>
        <v>5</v>
      </c>
      <c r="S60" s="371">
        <f t="shared" si="11"/>
        <v>9</v>
      </c>
      <c r="T60" s="371">
        <f t="shared" si="11"/>
        <v>14</v>
      </c>
      <c r="U60" s="371"/>
      <c r="V60" s="371">
        <f t="shared" si="11"/>
        <v>11</v>
      </c>
      <c r="W60" s="371">
        <f t="shared" si="11"/>
        <v>10</v>
      </c>
      <c r="X60" s="371">
        <f t="shared" si="11"/>
        <v>0</v>
      </c>
      <c r="Y60" s="371">
        <f t="shared" si="11"/>
        <v>8</v>
      </c>
      <c r="Z60" s="371">
        <f t="shared" si="11"/>
        <v>6</v>
      </c>
      <c r="AA60" s="371">
        <f t="shared" si="11"/>
        <v>7</v>
      </c>
      <c r="AB60" s="371">
        <f t="shared" si="11"/>
        <v>11</v>
      </c>
      <c r="AC60" s="371">
        <f t="shared" si="11"/>
        <v>7</v>
      </c>
    </row>
    <row r="61" spans="1:29">
      <c r="A61" s="262"/>
      <c r="B61" s="49" t="s">
        <v>71</v>
      </c>
      <c r="C61" s="146">
        <v>1</v>
      </c>
      <c r="D61" s="147">
        <v>1</v>
      </c>
      <c r="E61" s="111">
        <v>1</v>
      </c>
      <c r="F61" s="148">
        <v>1</v>
      </c>
      <c r="G61" s="149">
        <v>0</v>
      </c>
      <c r="H61" s="119">
        <v>1</v>
      </c>
      <c r="I61" s="120">
        <v>1</v>
      </c>
      <c r="J61" s="120">
        <v>1</v>
      </c>
      <c r="K61" s="120">
        <v>1</v>
      </c>
      <c r="L61" s="121">
        <v>1</v>
      </c>
      <c r="M61" s="128">
        <v>1</v>
      </c>
      <c r="N61" s="129">
        <v>0</v>
      </c>
      <c r="O61" s="129">
        <v>1</v>
      </c>
      <c r="P61" s="129">
        <v>1</v>
      </c>
      <c r="Q61" s="130">
        <v>1</v>
      </c>
      <c r="R61" s="131">
        <v>1</v>
      </c>
      <c r="S61" s="132">
        <v>1</v>
      </c>
      <c r="T61" s="132">
        <v>1</v>
      </c>
      <c r="U61" s="395"/>
      <c r="V61" s="133">
        <v>1</v>
      </c>
      <c r="W61" s="86">
        <v>1</v>
      </c>
      <c r="X61" s="87">
        <v>0</v>
      </c>
      <c r="Y61" s="87">
        <v>1</v>
      </c>
      <c r="Z61" s="87">
        <v>1</v>
      </c>
      <c r="AA61" s="88">
        <v>1</v>
      </c>
      <c r="AB61" s="82">
        <v>1</v>
      </c>
      <c r="AC61" s="83">
        <v>1</v>
      </c>
    </row>
    <row r="62" spans="1:29">
      <c r="A62" s="262"/>
      <c r="B62" s="49" t="s">
        <v>92</v>
      </c>
      <c r="C62" s="110">
        <v>1</v>
      </c>
      <c r="D62" s="111">
        <v>1</v>
      </c>
      <c r="E62" s="111">
        <v>1</v>
      </c>
      <c r="F62" s="148">
        <v>1</v>
      </c>
      <c r="G62" s="149">
        <v>0</v>
      </c>
      <c r="H62" s="119">
        <v>1</v>
      </c>
      <c r="I62" s="120">
        <v>1</v>
      </c>
      <c r="J62" s="120">
        <v>1</v>
      </c>
      <c r="K62" s="120">
        <v>1</v>
      </c>
      <c r="L62" s="121">
        <v>1</v>
      </c>
      <c r="M62" s="128">
        <v>1</v>
      </c>
      <c r="N62" s="129">
        <v>0</v>
      </c>
      <c r="O62" s="129">
        <v>0</v>
      </c>
      <c r="P62" s="129">
        <v>0</v>
      </c>
      <c r="Q62" s="130">
        <v>1</v>
      </c>
      <c r="R62" s="131">
        <v>1</v>
      </c>
      <c r="S62" s="132">
        <v>1</v>
      </c>
      <c r="T62" s="132">
        <v>1</v>
      </c>
      <c r="U62" s="395"/>
      <c r="V62" s="133">
        <v>1</v>
      </c>
      <c r="W62" s="86">
        <v>1</v>
      </c>
      <c r="X62" s="87">
        <v>0</v>
      </c>
      <c r="Y62" s="87">
        <v>0</v>
      </c>
      <c r="Z62" s="87">
        <v>0</v>
      </c>
      <c r="AA62" s="88">
        <v>1</v>
      </c>
      <c r="AB62" s="82">
        <v>1</v>
      </c>
      <c r="AC62" s="83">
        <v>1</v>
      </c>
    </row>
    <row r="63" spans="1:29">
      <c r="A63" s="262"/>
      <c r="B63" s="49" t="s">
        <v>75</v>
      </c>
      <c r="C63" s="110">
        <v>1</v>
      </c>
      <c r="D63" s="147">
        <v>0</v>
      </c>
      <c r="E63" s="111">
        <v>1</v>
      </c>
      <c r="F63" s="112">
        <v>1</v>
      </c>
      <c r="G63" s="149">
        <v>0</v>
      </c>
      <c r="H63" s="119">
        <v>1</v>
      </c>
      <c r="I63" s="120">
        <v>1</v>
      </c>
      <c r="J63" s="120">
        <v>0</v>
      </c>
      <c r="K63" s="120">
        <v>1</v>
      </c>
      <c r="L63" s="121">
        <v>0</v>
      </c>
      <c r="M63" s="128">
        <v>0</v>
      </c>
      <c r="N63" s="129">
        <v>0</v>
      </c>
      <c r="O63" s="129">
        <v>0</v>
      </c>
      <c r="P63" s="129">
        <v>0</v>
      </c>
      <c r="Q63" s="130">
        <v>0</v>
      </c>
      <c r="R63" s="131">
        <v>0</v>
      </c>
      <c r="S63" s="132">
        <v>0</v>
      </c>
      <c r="T63" s="132">
        <v>1</v>
      </c>
      <c r="U63" s="395"/>
      <c r="V63" s="133">
        <v>1</v>
      </c>
      <c r="W63" s="86">
        <v>1</v>
      </c>
      <c r="X63" s="87">
        <v>0</v>
      </c>
      <c r="Y63" s="87">
        <v>1</v>
      </c>
      <c r="Z63" s="87">
        <v>1</v>
      </c>
      <c r="AA63" s="88">
        <v>1</v>
      </c>
      <c r="AB63" s="82">
        <v>1</v>
      </c>
      <c r="AC63" s="83">
        <v>1</v>
      </c>
    </row>
    <row r="64" spans="1:29">
      <c r="A64" s="262"/>
      <c r="B64" s="49" t="s">
        <v>76</v>
      </c>
      <c r="C64" s="146">
        <v>0</v>
      </c>
      <c r="D64" s="147">
        <v>0</v>
      </c>
      <c r="E64" s="147">
        <v>1</v>
      </c>
      <c r="F64" s="148">
        <v>0</v>
      </c>
      <c r="G64" s="149">
        <v>0</v>
      </c>
      <c r="H64" s="119">
        <v>1</v>
      </c>
      <c r="I64" s="120">
        <v>1</v>
      </c>
      <c r="J64" s="120">
        <v>1</v>
      </c>
      <c r="K64" s="120">
        <v>1</v>
      </c>
      <c r="L64" s="121">
        <v>1</v>
      </c>
      <c r="M64" s="128">
        <v>0</v>
      </c>
      <c r="N64" s="129">
        <v>0</v>
      </c>
      <c r="O64" s="129">
        <v>1</v>
      </c>
      <c r="P64" s="129">
        <v>1</v>
      </c>
      <c r="Q64" s="130">
        <v>1</v>
      </c>
      <c r="R64" s="131">
        <v>0</v>
      </c>
      <c r="S64" s="132">
        <v>1</v>
      </c>
      <c r="T64" s="132">
        <v>1</v>
      </c>
      <c r="U64" s="395"/>
      <c r="V64" s="133">
        <v>0</v>
      </c>
      <c r="W64" s="86">
        <v>1</v>
      </c>
      <c r="X64" s="87">
        <v>0</v>
      </c>
      <c r="Y64" s="87">
        <v>1</v>
      </c>
      <c r="Z64" s="87">
        <v>1</v>
      </c>
      <c r="AA64" s="88">
        <v>1</v>
      </c>
      <c r="AB64" s="82">
        <v>1</v>
      </c>
      <c r="AC64" s="83">
        <v>0</v>
      </c>
    </row>
    <row r="65" spans="1:29">
      <c r="A65" s="262"/>
      <c r="B65" s="49" t="s">
        <v>89</v>
      </c>
      <c r="C65" s="110">
        <v>1</v>
      </c>
      <c r="D65" s="147">
        <v>0</v>
      </c>
      <c r="E65" s="111">
        <v>1</v>
      </c>
      <c r="F65" s="148">
        <v>1</v>
      </c>
      <c r="G65" s="149">
        <v>0</v>
      </c>
      <c r="H65" s="119">
        <v>0</v>
      </c>
      <c r="I65" s="120">
        <v>0</v>
      </c>
      <c r="J65" s="120">
        <v>0</v>
      </c>
      <c r="K65" s="120">
        <v>0</v>
      </c>
      <c r="L65" s="121">
        <v>0</v>
      </c>
      <c r="M65" s="128">
        <v>0</v>
      </c>
      <c r="N65" s="129">
        <v>0</v>
      </c>
      <c r="O65" s="129">
        <v>0</v>
      </c>
      <c r="P65" s="129">
        <v>0</v>
      </c>
      <c r="Q65" s="130">
        <v>0</v>
      </c>
      <c r="R65" s="131">
        <v>0</v>
      </c>
      <c r="S65" s="132">
        <v>0</v>
      </c>
      <c r="T65" s="132">
        <v>1</v>
      </c>
      <c r="U65" s="395"/>
      <c r="V65" s="133">
        <v>1</v>
      </c>
      <c r="W65" s="86">
        <v>1</v>
      </c>
      <c r="X65" s="87">
        <v>0</v>
      </c>
      <c r="Y65" s="87">
        <v>1</v>
      </c>
      <c r="Z65" s="87">
        <v>0</v>
      </c>
      <c r="AA65" s="88">
        <v>0</v>
      </c>
      <c r="AB65" s="82">
        <v>1</v>
      </c>
      <c r="AC65" s="83">
        <v>0</v>
      </c>
    </row>
    <row r="66" spans="1:29" ht="16.149999999999999" thickBot="1">
      <c r="A66" s="262"/>
      <c r="B66" s="49" t="s">
        <v>99</v>
      </c>
      <c r="C66" s="114">
        <v>1</v>
      </c>
      <c r="D66" s="150">
        <v>0</v>
      </c>
      <c r="E66" s="150">
        <v>0</v>
      </c>
      <c r="F66" s="115">
        <v>1</v>
      </c>
      <c r="G66" s="151">
        <v>0</v>
      </c>
      <c r="H66" s="152">
        <v>0</v>
      </c>
      <c r="I66" s="153">
        <v>0</v>
      </c>
      <c r="J66" s="153">
        <v>0</v>
      </c>
      <c r="K66" s="153">
        <v>0</v>
      </c>
      <c r="L66" s="154">
        <v>0</v>
      </c>
      <c r="M66" s="155">
        <v>0</v>
      </c>
      <c r="N66" s="156">
        <v>0</v>
      </c>
      <c r="O66" s="156">
        <v>0</v>
      </c>
      <c r="P66" s="156">
        <v>0</v>
      </c>
      <c r="Q66" s="157">
        <v>0</v>
      </c>
      <c r="R66" s="158">
        <v>0</v>
      </c>
      <c r="S66" s="159">
        <v>0</v>
      </c>
      <c r="T66" s="159">
        <v>1</v>
      </c>
      <c r="U66" s="396"/>
      <c r="V66" s="160">
        <v>1</v>
      </c>
      <c r="W66" s="99">
        <v>1</v>
      </c>
      <c r="X66" s="100">
        <v>0</v>
      </c>
      <c r="Y66" s="100">
        <v>1</v>
      </c>
      <c r="Z66" s="100">
        <v>1</v>
      </c>
      <c r="AA66" s="101">
        <v>0</v>
      </c>
      <c r="AB66" s="84">
        <v>1</v>
      </c>
      <c r="AC66" s="85">
        <v>0</v>
      </c>
    </row>
    <row r="67" spans="1:29">
      <c r="A67" s="262"/>
      <c r="B67" s="49" t="s">
        <v>93</v>
      </c>
      <c r="C67" s="110">
        <v>1</v>
      </c>
      <c r="D67" s="147">
        <v>0</v>
      </c>
      <c r="E67" s="111">
        <v>1</v>
      </c>
      <c r="F67" s="112">
        <v>1</v>
      </c>
      <c r="G67" s="149">
        <v>0</v>
      </c>
      <c r="H67" s="119">
        <v>1</v>
      </c>
      <c r="I67" s="120">
        <v>1</v>
      </c>
      <c r="J67" s="120">
        <v>1</v>
      </c>
      <c r="K67" s="120">
        <v>1</v>
      </c>
      <c r="L67" s="121">
        <v>1</v>
      </c>
      <c r="M67" s="128">
        <v>0</v>
      </c>
      <c r="N67" s="129">
        <v>0</v>
      </c>
      <c r="O67" s="129">
        <v>1</v>
      </c>
      <c r="P67" s="129">
        <v>0</v>
      </c>
      <c r="Q67" s="130">
        <v>0</v>
      </c>
      <c r="R67" s="131">
        <v>0</v>
      </c>
      <c r="S67" s="132">
        <v>0</v>
      </c>
      <c r="T67" s="132">
        <v>1</v>
      </c>
      <c r="U67" s="395"/>
      <c r="V67" s="133">
        <v>1</v>
      </c>
      <c r="W67" s="86">
        <v>1</v>
      </c>
      <c r="X67" s="87">
        <v>0</v>
      </c>
      <c r="Y67" s="87">
        <v>1</v>
      </c>
      <c r="Z67" s="87">
        <v>1</v>
      </c>
      <c r="AA67" s="88">
        <v>1</v>
      </c>
      <c r="AB67" s="82">
        <v>1</v>
      </c>
      <c r="AC67" s="83">
        <v>1</v>
      </c>
    </row>
    <row r="68" spans="1:29">
      <c r="A68" s="262"/>
      <c r="B68" s="49" t="s">
        <v>94</v>
      </c>
      <c r="C68" s="110">
        <v>1</v>
      </c>
      <c r="D68" s="111">
        <v>1</v>
      </c>
      <c r="E68" s="111">
        <v>1</v>
      </c>
      <c r="F68" s="148">
        <v>1</v>
      </c>
      <c r="G68" s="149">
        <v>0</v>
      </c>
      <c r="H68" s="119">
        <v>1</v>
      </c>
      <c r="I68" s="120">
        <v>1</v>
      </c>
      <c r="J68" s="120">
        <v>1</v>
      </c>
      <c r="K68" s="120">
        <v>1</v>
      </c>
      <c r="L68" s="121">
        <v>1</v>
      </c>
      <c r="M68" s="128">
        <v>0</v>
      </c>
      <c r="N68" s="129">
        <v>0</v>
      </c>
      <c r="O68" s="129">
        <v>1</v>
      </c>
      <c r="P68" s="129">
        <v>0</v>
      </c>
      <c r="Q68" s="130">
        <v>1</v>
      </c>
      <c r="R68" s="131">
        <v>1</v>
      </c>
      <c r="S68" s="132">
        <v>1</v>
      </c>
      <c r="T68" s="132">
        <v>1</v>
      </c>
      <c r="U68" s="395"/>
      <c r="V68" s="133">
        <v>1</v>
      </c>
      <c r="W68" s="86">
        <v>1</v>
      </c>
      <c r="X68" s="87">
        <v>0</v>
      </c>
      <c r="Y68" s="87">
        <v>1</v>
      </c>
      <c r="Z68" s="87">
        <v>1</v>
      </c>
      <c r="AA68" s="88">
        <v>1</v>
      </c>
      <c r="AB68" s="82">
        <v>1</v>
      </c>
      <c r="AC68" s="83">
        <v>1</v>
      </c>
    </row>
    <row r="69" spans="1:29">
      <c r="A69" s="262"/>
      <c r="B69" s="49" t="s">
        <v>95</v>
      </c>
      <c r="C69" s="146">
        <v>0</v>
      </c>
      <c r="D69" s="147">
        <v>0</v>
      </c>
      <c r="E69" s="147">
        <v>0</v>
      </c>
      <c r="F69" s="148">
        <v>0</v>
      </c>
      <c r="G69" s="149">
        <v>0</v>
      </c>
      <c r="H69" s="119">
        <v>1</v>
      </c>
      <c r="I69" s="120">
        <v>1</v>
      </c>
      <c r="J69" s="120">
        <v>0</v>
      </c>
      <c r="K69" s="120">
        <v>1</v>
      </c>
      <c r="L69" s="121">
        <v>0</v>
      </c>
      <c r="M69" s="128">
        <v>0</v>
      </c>
      <c r="N69" s="129">
        <v>0</v>
      </c>
      <c r="O69" s="129">
        <v>1</v>
      </c>
      <c r="P69" s="129">
        <v>0</v>
      </c>
      <c r="Q69" s="130">
        <v>0</v>
      </c>
      <c r="R69" s="131">
        <v>0</v>
      </c>
      <c r="S69" s="132">
        <v>1</v>
      </c>
      <c r="T69" s="132">
        <v>1</v>
      </c>
      <c r="U69" s="395"/>
      <c r="V69" s="133">
        <v>0</v>
      </c>
      <c r="W69" s="86">
        <v>0</v>
      </c>
      <c r="X69" s="87">
        <v>0</v>
      </c>
      <c r="Y69" s="87">
        <v>0</v>
      </c>
      <c r="Z69" s="87">
        <v>0</v>
      </c>
      <c r="AA69" s="88">
        <v>0</v>
      </c>
      <c r="AB69" s="82">
        <v>0</v>
      </c>
      <c r="AC69" s="83">
        <v>0</v>
      </c>
    </row>
    <row r="70" spans="1:29">
      <c r="A70" s="262"/>
      <c r="B70" s="49" t="s">
        <v>96</v>
      </c>
      <c r="C70" s="113">
        <v>0</v>
      </c>
      <c r="D70" s="147">
        <v>1</v>
      </c>
      <c r="E70" s="111">
        <v>1</v>
      </c>
      <c r="F70" s="148">
        <v>0</v>
      </c>
      <c r="G70" s="149">
        <v>0</v>
      </c>
      <c r="H70" s="119">
        <v>1</v>
      </c>
      <c r="I70" s="120">
        <v>1</v>
      </c>
      <c r="J70" s="120">
        <v>0</v>
      </c>
      <c r="K70" s="120">
        <v>1</v>
      </c>
      <c r="L70" s="121">
        <v>0</v>
      </c>
      <c r="M70" s="128">
        <v>0</v>
      </c>
      <c r="N70" s="129">
        <v>0</v>
      </c>
      <c r="O70" s="129">
        <v>0</v>
      </c>
      <c r="P70" s="129">
        <v>0</v>
      </c>
      <c r="Q70" s="130">
        <v>0</v>
      </c>
      <c r="R70" s="131">
        <v>1</v>
      </c>
      <c r="S70" s="132">
        <v>1</v>
      </c>
      <c r="T70" s="132">
        <v>1</v>
      </c>
      <c r="U70" s="395"/>
      <c r="V70" s="133">
        <v>1</v>
      </c>
      <c r="W70" s="86">
        <v>0</v>
      </c>
      <c r="X70" s="87">
        <v>0</v>
      </c>
      <c r="Y70" s="87">
        <v>0</v>
      </c>
      <c r="Z70" s="87">
        <v>0</v>
      </c>
      <c r="AA70" s="88">
        <v>0</v>
      </c>
      <c r="AB70" s="82">
        <v>1</v>
      </c>
      <c r="AC70" s="83">
        <v>0</v>
      </c>
    </row>
    <row r="71" spans="1:29">
      <c r="A71" s="262"/>
      <c r="B71" s="49" t="s">
        <v>97</v>
      </c>
      <c r="C71" s="110">
        <v>0</v>
      </c>
      <c r="D71" s="147">
        <v>1</v>
      </c>
      <c r="E71" s="111">
        <v>1</v>
      </c>
      <c r="F71" s="148">
        <v>0</v>
      </c>
      <c r="G71" s="149">
        <v>0</v>
      </c>
      <c r="H71" s="119">
        <v>1</v>
      </c>
      <c r="I71" s="120">
        <v>1</v>
      </c>
      <c r="J71" s="120">
        <v>0</v>
      </c>
      <c r="K71" s="120">
        <v>0</v>
      </c>
      <c r="L71" s="121">
        <v>0</v>
      </c>
      <c r="M71" s="128">
        <v>0</v>
      </c>
      <c r="N71" s="129">
        <v>0</v>
      </c>
      <c r="O71" s="129">
        <v>0</v>
      </c>
      <c r="P71" s="129">
        <v>0</v>
      </c>
      <c r="Q71" s="130">
        <v>0</v>
      </c>
      <c r="R71" s="131">
        <v>0</v>
      </c>
      <c r="S71" s="132">
        <v>1</v>
      </c>
      <c r="T71" s="132">
        <v>1</v>
      </c>
      <c r="U71" s="395"/>
      <c r="V71" s="133">
        <v>0</v>
      </c>
      <c r="W71" s="86">
        <v>0</v>
      </c>
      <c r="X71" s="87">
        <v>0</v>
      </c>
      <c r="Y71" s="87">
        <v>0</v>
      </c>
      <c r="Z71" s="87">
        <v>0</v>
      </c>
      <c r="AA71" s="88">
        <v>0</v>
      </c>
      <c r="AB71" s="82">
        <v>0</v>
      </c>
      <c r="AC71" s="83">
        <v>0</v>
      </c>
    </row>
    <row r="72" spans="1:29">
      <c r="A72" s="262"/>
      <c r="B72" s="49" t="s">
        <v>98</v>
      </c>
      <c r="C72" s="110">
        <v>1</v>
      </c>
      <c r="D72" s="111">
        <v>1</v>
      </c>
      <c r="E72" s="111">
        <v>1</v>
      </c>
      <c r="F72" s="112">
        <v>1</v>
      </c>
      <c r="G72" s="149">
        <v>0</v>
      </c>
      <c r="H72" s="119">
        <v>1</v>
      </c>
      <c r="I72" s="120">
        <v>1</v>
      </c>
      <c r="J72" s="120">
        <v>0</v>
      </c>
      <c r="K72" s="120">
        <v>0</v>
      </c>
      <c r="L72" s="121">
        <v>0</v>
      </c>
      <c r="M72" s="128">
        <v>0</v>
      </c>
      <c r="N72" s="129">
        <v>0</v>
      </c>
      <c r="O72" s="129">
        <v>0</v>
      </c>
      <c r="P72" s="129">
        <v>0</v>
      </c>
      <c r="Q72" s="130">
        <v>0</v>
      </c>
      <c r="R72" s="131">
        <v>0</v>
      </c>
      <c r="S72" s="132">
        <v>0</v>
      </c>
      <c r="T72" s="132">
        <v>1</v>
      </c>
      <c r="U72" s="395"/>
      <c r="V72" s="133">
        <v>1</v>
      </c>
      <c r="W72" s="86">
        <v>0</v>
      </c>
      <c r="X72" s="87">
        <v>0</v>
      </c>
      <c r="Y72" s="87">
        <v>0</v>
      </c>
      <c r="Z72" s="87">
        <v>0</v>
      </c>
      <c r="AA72" s="88">
        <v>0</v>
      </c>
      <c r="AB72" s="82">
        <v>1</v>
      </c>
      <c r="AC72" s="83">
        <v>1</v>
      </c>
    </row>
    <row r="73" spans="1:29">
      <c r="A73" s="262"/>
      <c r="B73" s="49" t="s">
        <v>88</v>
      </c>
      <c r="C73" s="110">
        <v>1</v>
      </c>
      <c r="D73" s="111">
        <v>1</v>
      </c>
      <c r="E73" s="147">
        <v>0</v>
      </c>
      <c r="F73" s="148">
        <v>1</v>
      </c>
      <c r="G73" s="149">
        <v>0</v>
      </c>
      <c r="H73" s="119">
        <v>1</v>
      </c>
      <c r="I73" s="120">
        <v>1</v>
      </c>
      <c r="J73" s="120">
        <v>1</v>
      </c>
      <c r="K73" s="120">
        <v>1</v>
      </c>
      <c r="L73" s="121">
        <v>0</v>
      </c>
      <c r="M73" s="128">
        <v>0</v>
      </c>
      <c r="N73" s="129">
        <v>0</v>
      </c>
      <c r="O73" s="129">
        <v>1</v>
      </c>
      <c r="P73" s="129">
        <v>0</v>
      </c>
      <c r="Q73" s="130">
        <v>0</v>
      </c>
      <c r="R73" s="131">
        <v>0</v>
      </c>
      <c r="S73" s="132">
        <v>1</v>
      </c>
      <c r="T73" s="132">
        <v>1</v>
      </c>
      <c r="U73" s="395"/>
      <c r="V73" s="133">
        <v>1</v>
      </c>
      <c r="W73" s="86">
        <v>1</v>
      </c>
      <c r="X73" s="87">
        <v>0</v>
      </c>
      <c r="Y73" s="87">
        <v>1</v>
      </c>
      <c r="Z73" s="87">
        <v>0</v>
      </c>
      <c r="AA73" s="88">
        <v>0</v>
      </c>
      <c r="AB73" s="82">
        <v>0</v>
      </c>
      <c r="AC73" s="83">
        <v>0</v>
      </c>
    </row>
    <row r="74" spans="1:29">
      <c r="C74" s="379">
        <f>+C60+C54+C51+C43+C36+C30+C27+C24+C17+C10+C6</f>
        <v>38</v>
      </c>
      <c r="D74" s="379">
        <f t="shared" ref="D74:AC74" si="12">+D60+D54+D51+D43+D36+D30+D27+D24+D17+D10+D6</f>
        <v>33</v>
      </c>
      <c r="E74" s="379">
        <f t="shared" si="12"/>
        <v>27</v>
      </c>
      <c r="F74" s="379">
        <f t="shared" si="12"/>
        <v>18</v>
      </c>
      <c r="G74" s="379">
        <f t="shared" si="12"/>
        <v>7</v>
      </c>
      <c r="H74" s="379">
        <f t="shared" si="12"/>
        <v>30</v>
      </c>
      <c r="I74" s="379">
        <f t="shared" si="12"/>
        <v>35</v>
      </c>
      <c r="J74" s="379">
        <f t="shared" si="12"/>
        <v>25</v>
      </c>
      <c r="K74" s="379">
        <f t="shared" si="12"/>
        <v>25</v>
      </c>
      <c r="L74" s="379">
        <f t="shared" si="12"/>
        <v>24</v>
      </c>
      <c r="M74" s="379">
        <f t="shared" si="12"/>
        <v>26</v>
      </c>
      <c r="N74" s="379">
        <f t="shared" si="12"/>
        <v>24</v>
      </c>
      <c r="O74" s="379">
        <f t="shared" si="12"/>
        <v>22</v>
      </c>
      <c r="P74" s="379">
        <f t="shared" si="12"/>
        <v>10</v>
      </c>
      <c r="Q74" s="379">
        <f t="shared" si="12"/>
        <v>12</v>
      </c>
      <c r="R74" s="379">
        <f t="shared" si="12"/>
        <v>27</v>
      </c>
      <c r="S74" s="379">
        <f t="shared" si="12"/>
        <v>25</v>
      </c>
      <c r="T74" s="379">
        <f t="shared" si="12"/>
        <v>25</v>
      </c>
      <c r="U74" s="379"/>
      <c r="V74" s="379">
        <f t="shared" si="12"/>
        <v>29</v>
      </c>
      <c r="W74" s="379">
        <f t="shared" si="12"/>
        <v>33</v>
      </c>
      <c r="X74" s="379">
        <f t="shared" si="12"/>
        <v>15</v>
      </c>
      <c r="Y74" s="379">
        <f t="shared" si="12"/>
        <v>31</v>
      </c>
      <c r="Z74" s="379">
        <f t="shared" si="12"/>
        <v>14</v>
      </c>
      <c r="AA74" s="379">
        <f t="shared" si="12"/>
        <v>17</v>
      </c>
      <c r="AB74" s="379">
        <f t="shared" si="12"/>
        <v>30</v>
      </c>
      <c r="AC74" s="379">
        <f t="shared" si="12"/>
        <v>25</v>
      </c>
    </row>
  </sheetData>
  <mergeCells count="21">
    <mergeCell ref="A60:B60"/>
    <mergeCell ref="A27:B27"/>
    <mergeCell ref="A30:B30"/>
    <mergeCell ref="A36:B36"/>
    <mergeCell ref="A43:B43"/>
    <mergeCell ref="A51:B51"/>
    <mergeCell ref="A54:B54"/>
    <mergeCell ref="A24:B24"/>
    <mergeCell ref="A1:XFD1"/>
    <mergeCell ref="A2:B2"/>
    <mergeCell ref="C2:G2"/>
    <mergeCell ref="H2:L2"/>
    <mergeCell ref="M2:Q2"/>
    <mergeCell ref="W2:AA2"/>
    <mergeCell ref="AB2:AC2"/>
    <mergeCell ref="A3:B3"/>
    <mergeCell ref="A4:B4"/>
    <mergeCell ref="A6:B6"/>
    <mergeCell ref="A10:B10"/>
    <mergeCell ref="A17:B17"/>
    <mergeCell ref="R2:V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BC9FA-C32E-44AA-A239-AF80957B9B02}">
  <dimension ref="A5"/>
  <sheetViews>
    <sheetView topLeftCell="A6" workbookViewId="0">
      <selection activeCell="U11" sqref="U11"/>
    </sheetView>
  </sheetViews>
  <sheetFormatPr defaultRowHeight="15.6"/>
  <sheetData>
    <row r="5" spans="1:1" ht="28.9">
      <c r="A5" s="366" t="s">
        <v>169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06F18-C6A0-4DF1-B2C0-C77BCD98D2C2}">
  <dimension ref="A5"/>
  <sheetViews>
    <sheetView topLeftCell="A8" workbookViewId="0">
      <selection activeCell="L59" sqref="L59"/>
    </sheetView>
  </sheetViews>
  <sheetFormatPr defaultRowHeight="15.6"/>
  <sheetData>
    <row r="5" spans="1:1" ht="28.9">
      <c r="A5" s="366" t="s">
        <v>170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93E6B-BFCD-4425-83F2-78868A724B6B}">
  <dimension ref="A5"/>
  <sheetViews>
    <sheetView topLeftCell="A3" workbookViewId="0">
      <selection activeCell="U31" sqref="U31"/>
    </sheetView>
  </sheetViews>
  <sheetFormatPr defaultRowHeight="15.6"/>
  <sheetData>
    <row r="5" spans="1:1" ht="28.9">
      <c r="A5" s="366" t="s">
        <v>171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10EF1-A114-4221-AFD7-856FB3E90558}">
  <dimension ref="A5"/>
  <sheetViews>
    <sheetView tabSelected="1" topLeftCell="A6" workbookViewId="0">
      <selection activeCell="K18" sqref="K18"/>
    </sheetView>
  </sheetViews>
  <sheetFormatPr defaultRowHeight="15.6"/>
  <sheetData>
    <row r="5" spans="1:1" ht="28.9">
      <c r="A5" s="366" t="s">
        <v>172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CD9BD-222F-4BC7-9635-4F7CEFCAE42E}">
  <dimension ref="A5"/>
  <sheetViews>
    <sheetView workbookViewId="0">
      <selection activeCell="M67" sqref="M67"/>
    </sheetView>
  </sheetViews>
  <sheetFormatPr defaultRowHeight="15.6"/>
  <sheetData>
    <row r="5" spans="1:1" ht="28.9">
      <c r="A5" s="366" t="s">
        <v>173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0D3FC-D4F8-438E-A328-CAA6DCB62AD3}">
  <dimension ref="A5"/>
  <sheetViews>
    <sheetView workbookViewId="0">
      <selection activeCell="I6" sqref="I6"/>
    </sheetView>
  </sheetViews>
  <sheetFormatPr defaultRowHeight="15.6"/>
  <sheetData>
    <row r="5" spans="1:1" ht="28.9">
      <c r="A5" s="366" t="s">
        <v>174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Charlotte Ford</dc:creator>
  <cp:keywords/>
  <dc:description/>
  <cp:lastModifiedBy/>
  <cp:revision/>
  <dcterms:created xsi:type="dcterms:W3CDTF">2023-03-13T13:49:08Z</dcterms:created>
  <dcterms:modified xsi:type="dcterms:W3CDTF">2023-08-23T07:49:15Z</dcterms:modified>
  <cp:category/>
  <cp:contentStatus/>
</cp:coreProperties>
</file>